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5" windowWidth="15195" windowHeight="8445" activeTab="5"/>
  </bookViews>
  <sheets>
    <sheet name="JuniorOrt" sheetId="1" r:id="rId1"/>
    <sheet name="SeniorOrt" sheetId="2" r:id="rId2"/>
    <sheet name="JuniorGast" sheetId="3" r:id="rId3"/>
    <sheet name="SeniorGast" sheetId="4" r:id="rId4"/>
    <sheet name="Elite" sheetId="5" r:id="rId5"/>
    <sheet name="NRW-Junior" sheetId="6" r:id="rId6"/>
    <sheet name="NRW-Senior" sheetId="7" r:id="rId7"/>
    <sheet name="NRW-Elite" sheetId="8" r:id="rId8"/>
  </sheets>
  <externalReferences>
    <externalReference r:id="rId11"/>
  </externalReferences>
  <definedNames>
    <definedName name="_xlnm._FilterDatabase" localSheetId="4" hidden="1">'Elite'!$A$8:$P$17</definedName>
    <definedName name="_xlnm._FilterDatabase" localSheetId="2" hidden="1">'JuniorGast'!$A$8:$P$35</definedName>
    <definedName name="_xlnm._FilterDatabase" localSheetId="0" hidden="1">'JuniorOrt'!$A$8:$P$12</definedName>
    <definedName name="_xlnm._FilterDatabase" localSheetId="7" hidden="1">'NRW-Elite'!$A$8:$P$8</definedName>
    <definedName name="_xlnm._FilterDatabase" localSheetId="5" hidden="1">'NRW-Junior'!$A$8:$P$34</definedName>
    <definedName name="_xlnm._FilterDatabase" localSheetId="6" hidden="1">'NRW-Senior'!$A$8:$P$49</definedName>
    <definedName name="_xlnm._FilterDatabase" localSheetId="3" hidden="1">'SeniorGast'!$A$8:$P$45</definedName>
    <definedName name="_xlnm._FilterDatabase" localSheetId="1" hidden="1">'SeniorOrt'!$A$8:$P$12</definedName>
  </definedNames>
  <calcPr fullCalcOnLoad="1"/>
</workbook>
</file>

<file path=xl/sharedStrings.xml><?xml version="1.0" encoding="utf-8"?>
<sst xmlns="http://schemas.openxmlformats.org/spreadsheetml/2006/main" count="1093" uniqueCount="207">
  <si>
    <t>DSKD  Ortsderby 2004 Rheine</t>
  </si>
  <si>
    <t xml:space="preserve"> JUNIOR - Klasse  </t>
  </si>
  <si>
    <t>Wird der Lauf gewertet?   dann 0 oder 1 eintragen</t>
  </si>
  <si>
    <t>Bestzeit je Lauf</t>
  </si>
  <si>
    <t>Start
Nummer</t>
  </si>
  <si>
    <t>Gruppe</t>
  </si>
  <si>
    <t>startet</t>
  </si>
  <si>
    <t>Name</t>
  </si>
  <si>
    <t>Vorname</t>
  </si>
  <si>
    <t>Verein</t>
  </si>
  <si>
    <t>Lauf 1</t>
  </si>
  <si>
    <t>Lauf 2</t>
  </si>
  <si>
    <t>Lauf 3</t>
  </si>
  <si>
    <t>Lauf 4</t>
  </si>
  <si>
    <t>Lauf 5</t>
  </si>
  <si>
    <t>Lauf 6</t>
  </si>
  <si>
    <t>Summe der gewerteten Läufe</t>
  </si>
  <si>
    <t>Platz</t>
  </si>
  <si>
    <t>Urkunde</t>
  </si>
  <si>
    <t>J</t>
  </si>
  <si>
    <t>j</t>
  </si>
  <si>
    <t>Reddieß</t>
  </si>
  <si>
    <t>Shaune</t>
  </si>
  <si>
    <t>Rheine</t>
  </si>
  <si>
    <t>Bovenschulte</t>
  </si>
  <si>
    <t>Carina</t>
  </si>
  <si>
    <t>Sidney</t>
  </si>
  <si>
    <t>Schnatz</t>
  </si>
  <si>
    <t>Christoph</t>
  </si>
  <si>
    <t>DSKD  Ortsderby 2. Mai 2004 Rheine</t>
  </si>
  <si>
    <t xml:space="preserve">SENIOR - Klasse  </t>
  </si>
  <si>
    <t>E</t>
  </si>
  <si>
    <t>Meßbauer</t>
  </si>
  <si>
    <t>Mariana</t>
  </si>
  <si>
    <t>Reinelt</t>
  </si>
  <si>
    <t>Benedikt</t>
  </si>
  <si>
    <t>S</t>
  </si>
  <si>
    <t>Athmer</t>
  </si>
  <si>
    <t>Wiebke</t>
  </si>
  <si>
    <t>Bittner</t>
  </si>
  <si>
    <t>Christin</t>
  </si>
  <si>
    <t>Pohl</t>
  </si>
  <si>
    <t>Philipp</t>
  </si>
  <si>
    <t>Gallinat-Fielers</t>
  </si>
  <si>
    <t>Thomas</t>
  </si>
  <si>
    <t>DSKD  Gästederby 2. Mai 2004 Rheine</t>
  </si>
  <si>
    <t>Tenambergen</t>
  </si>
  <si>
    <t>Martin</t>
  </si>
  <si>
    <t>Mettingen</t>
  </si>
  <si>
    <t>Voigt</t>
  </si>
  <si>
    <t>Michelle</t>
  </si>
  <si>
    <t>Berlin</t>
  </si>
  <si>
    <t>Lorenz</t>
  </si>
  <si>
    <t>Lucas</t>
  </si>
  <si>
    <t>Overtath</t>
  </si>
  <si>
    <t>Förster</t>
  </si>
  <si>
    <t>Stefan</t>
  </si>
  <si>
    <t>Eifeler SKF</t>
  </si>
  <si>
    <t>Bontjes</t>
  </si>
  <si>
    <t>Svenja</t>
  </si>
  <si>
    <t>Hummels</t>
  </si>
  <si>
    <t>Melissa</t>
  </si>
  <si>
    <t>Stromberg</t>
  </si>
  <si>
    <t xml:space="preserve">     </t>
  </si>
  <si>
    <t>Stagge</t>
  </si>
  <si>
    <t>Jonas</t>
  </si>
  <si>
    <t>Schledehausen</t>
  </si>
  <si>
    <t>Maresca</t>
  </si>
  <si>
    <t>Manuel</t>
  </si>
  <si>
    <t>Holzhausen</t>
  </si>
  <si>
    <t>Fregin</t>
  </si>
  <si>
    <t>Lara</t>
  </si>
  <si>
    <t>Friedrichsfeld</t>
  </si>
  <si>
    <t>Roedder</t>
  </si>
  <si>
    <t>Dustin</t>
  </si>
  <si>
    <t>Freudenberg</t>
  </si>
  <si>
    <t>Lars-Aurel</t>
  </si>
  <si>
    <t>Schneider</t>
  </si>
  <si>
    <t>Olivia</t>
  </si>
  <si>
    <t>Lütke</t>
  </si>
  <si>
    <t>Mara</t>
  </si>
  <si>
    <t>Kuhl</t>
  </si>
  <si>
    <t>Patricia</t>
  </si>
  <si>
    <t>Osterbrink</t>
  </si>
  <si>
    <t>Pia Anna</t>
  </si>
  <si>
    <t>Lambers</t>
  </si>
  <si>
    <t>Ilona</t>
  </si>
  <si>
    <t>Landsberg</t>
  </si>
  <si>
    <t>Juseline</t>
  </si>
  <si>
    <t>Hoppe</t>
  </si>
  <si>
    <t>Christian</t>
  </si>
  <si>
    <t>Merker</t>
  </si>
  <si>
    <t>Fabian</t>
  </si>
  <si>
    <t>Xanten</t>
  </si>
  <si>
    <t>Gorgus</t>
  </si>
  <si>
    <t>Florian</t>
  </si>
  <si>
    <t>Kerpen</t>
  </si>
  <si>
    <t>Dickob</t>
  </si>
  <si>
    <t>Isabel</t>
  </si>
  <si>
    <t>Clemens</t>
  </si>
  <si>
    <t>Gößling</t>
  </si>
  <si>
    <t>Jannik</t>
  </si>
  <si>
    <t>Huppertz</t>
  </si>
  <si>
    <t>Sven</t>
  </si>
  <si>
    <t>Bloch</t>
  </si>
  <si>
    <t>Reißner</t>
  </si>
  <si>
    <t>Steven</t>
  </si>
  <si>
    <t>Carolin</t>
  </si>
  <si>
    <t>Wacker</t>
  </si>
  <si>
    <t>Beulker</t>
  </si>
  <si>
    <t>Saskia</t>
  </si>
  <si>
    <t>Havixbeck</t>
  </si>
  <si>
    <t>Leeker</t>
  </si>
  <si>
    <t>Ricker</t>
  </si>
  <si>
    <t>Oliver</t>
  </si>
  <si>
    <t>Böhme</t>
  </si>
  <si>
    <t>Justin</t>
  </si>
  <si>
    <t xml:space="preserve">                                  </t>
  </si>
  <si>
    <t>Mettner</t>
  </si>
  <si>
    <t>Tracy</t>
  </si>
  <si>
    <t xml:space="preserve"> SENIOR - Klasse  </t>
  </si>
  <si>
    <t>Stehmann</t>
  </si>
  <si>
    <t>Karl</t>
  </si>
  <si>
    <t>Gehring</t>
  </si>
  <si>
    <t>Robin</t>
  </si>
  <si>
    <t>Hinricher</t>
  </si>
  <si>
    <t>André</t>
  </si>
  <si>
    <t>Schröer</t>
  </si>
  <si>
    <t>Sabrina</t>
  </si>
  <si>
    <t>Erika</t>
  </si>
  <si>
    <t>Müller</t>
  </si>
  <si>
    <t>Frederik</t>
  </si>
  <si>
    <t>Helge</t>
  </si>
  <si>
    <t>Schimanski</t>
  </si>
  <si>
    <t>Kim</t>
  </si>
  <si>
    <t>Bergkamen</t>
  </si>
  <si>
    <t>Anna</t>
  </si>
  <si>
    <t>Timm</t>
  </si>
  <si>
    <t>Schmitz</t>
  </si>
  <si>
    <t>Robert</t>
  </si>
  <si>
    <t>Simmerath</t>
  </si>
  <si>
    <t>Sulitze</t>
  </si>
  <si>
    <t>Franziska</t>
  </si>
  <si>
    <t>Leismann</t>
  </si>
  <si>
    <t>Pascal</t>
  </si>
  <si>
    <t>Matthias</t>
  </si>
  <si>
    <t>Wunderlich</t>
  </si>
  <si>
    <t>Lena</t>
  </si>
  <si>
    <t>Ruppichteroth</t>
  </si>
  <si>
    <t>Nikolas</t>
  </si>
  <si>
    <t>Roeben</t>
  </si>
  <si>
    <t>Frank</t>
  </si>
  <si>
    <t>van Limbeck</t>
  </si>
  <si>
    <t>Kristina</t>
  </si>
  <si>
    <t>Krechter</t>
  </si>
  <si>
    <t>Malte</t>
  </si>
  <si>
    <t>Sebastian</t>
  </si>
  <si>
    <t>Koss</t>
  </si>
  <si>
    <t>Gian-Luca</t>
  </si>
  <si>
    <t>van der Bij</t>
  </si>
  <si>
    <t>Yvonne</t>
  </si>
  <si>
    <t>Nils</t>
  </si>
  <si>
    <t>Adriano</t>
  </si>
  <si>
    <t>Claudia</t>
  </si>
  <si>
    <t>Großerhode</t>
  </si>
  <si>
    <t>Michael</t>
  </si>
  <si>
    <t>Bollwerk</t>
  </si>
  <si>
    <t>Joline</t>
  </si>
  <si>
    <t>Linda</t>
  </si>
  <si>
    <t>Overath</t>
  </si>
  <si>
    <t>Sascha</t>
  </si>
  <si>
    <t>Harrer</t>
  </si>
  <si>
    <t>Mirko</t>
  </si>
  <si>
    <t>Rakuzki</t>
  </si>
  <si>
    <t>Katarina</t>
  </si>
  <si>
    <t>Janine</t>
  </si>
  <si>
    <t>DSKD  Derby 2. Mai 2004 Rheine</t>
  </si>
  <si>
    <t xml:space="preserve">Elite - Klasse  </t>
  </si>
  <si>
    <t>Sandra</t>
  </si>
  <si>
    <t>Jost</t>
  </si>
  <si>
    <t>Marcel</t>
  </si>
  <si>
    <t>Reuter</t>
  </si>
  <si>
    <t>Schindewolf</t>
  </si>
  <si>
    <t>Nadine</t>
  </si>
  <si>
    <t>Tanja</t>
  </si>
  <si>
    <t>Strauß</t>
  </si>
  <si>
    <t>Marc</t>
  </si>
  <si>
    <t xml:space="preserve">Töpker </t>
  </si>
  <si>
    <t>Matthis</t>
  </si>
  <si>
    <t>Hanke</t>
  </si>
  <si>
    <t>Nicolas</t>
  </si>
  <si>
    <t>Tjaden</t>
  </si>
  <si>
    <t>Vivien</t>
  </si>
  <si>
    <t>Kevin</t>
  </si>
  <si>
    <t>Stasch</t>
  </si>
  <si>
    <t>Roman</t>
  </si>
  <si>
    <t>Gianluca</t>
  </si>
  <si>
    <t>Patrick</t>
  </si>
  <si>
    <t>Simmerarth</t>
  </si>
  <si>
    <t>Melina</t>
  </si>
  <si>
    <t>Nico</t>
  </si>
  <si>
    <t>Janeczek</t>
  </si>
  <si>
    <t>Vanessa</t>
  </si>
  <si>
    <t xml:space="preserve">  NRW-Qualifikation JUNIOR - Klasse  </t>
  </si>
  <si>
    <t xml:space="preserve">  NRW-Qualifikation SENIOR - Klasse  </t>
  </si>
  <si>
    <t xml:space="preserve">  NRW-Qualifikation Elite - Klasse  </t>
  </si>
  <si>
    <t>Diersmann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</si>
</sst>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;[Red]\1"/>
    <numFmt numFmtId="174" formatCode="#,##0.00\ &quot;€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4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4" xfId="0" applyNumberFormat="1" applyBorder="1" applyAlignment="1">
      <alignment horizontal="centerContinuous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Continuous" vertical="center" wrapText="1"/>
    </xf>
    <xf numFmtId="1" fontId="0" fillId="0" borderId="9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wrapText="1"/>
    </xf>
    <xf numFmtId="2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8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SKD-Rheine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meldung"/>
      <sheetName val="Eingabe"/>
      <sheetName val="JuniorOrt"/>
      <sheetName val="SeniorOrt"/>
      <sheetName val="JuniorGast"/>
      <sheetName val="SeniorGast"/>
      <sheetName val="Elite"/>
      <sheetName val="NRW-Junior"/>
      <sheetName val="NRW-Senior"/>
      <sheetName val="NRW-Elite"/>
      <sheetName val="Prog"/>
      <sheetName val="Protokoll"/>
      <sheetName val="Hinweise"/>
      <sheetName val="Sonder-Klasse-1"/>
      <sheetName val="Sonder-Klasse-2"/>
      <sheetName val="Endlauf-Junior"/>
      <sheetName val="Endlauf-Senior"/>
    </sheetNames>
    <definedNames>
      <definedName name="Liste_drucken"/>
      <definedName name="sort_Platz"/>
      <definedName name="sort_StartN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P12"/>
  <sheetViews>
    <sheetView zoomScale="70" zoomScaleNormal="70" workbookViewId="0" topLeftCell="A1">
      <pane xSplit="5" ySplit="7" topLeftCell="F8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D13" sqref="D13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8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15" customWidth="1"/>
    <col min="16" max="16" width="3.8515625" style="5" customWidth="1"/>
  </cols>
  <sheetData>
    <row r="1" spans="1:16" s="6" customFormat="1" ht="30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</row>
    <row r="2" spans="1:16" s="6" customFormat="1" ht="30">
      <c r="A2" s="1" t="s">
        <v>1</v>
      </c>
      <c r="B2" s="1"/>
      <c r="C2" s="1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</row>
    <row r="3" spans="4:16" s="6" customFormat="1" ht="9.75" customHeight="1">
      <c r="D3" s="8"/>
      <c r="O3" s="9"/>
      <c r="P3" s="5"/>
    </row>
    <row r="4" spans="1:13" ht="15" customHeight="1">
      <c r="A4" s="10" t="s">
        <v>2</v>
      </c>
      <c r="B4" s="11"/>
      <c r="C4" s="11"/>
      <c r="D4" s="12"/>
      <c r="E4" s="11"/>
      <c r="F4" s="11"/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4">
        <v>1</v>
      </c>
      <c r="M4" s="3"/>
    </row>
    <row r="5" spans="1:12" ht="16.5" customHeight="1">
      <c r="A5" s="16" t="s">
        <v>3</v>
      </c>
      <c r="B5" s="2"/>
      <c r="C5" s="2"/>
      <c r="D5" s="3"/>
      <c r="E5" s="3"/>
      <c r="F5" s="3"/>
      <c r="G5" s="17">
        <f aca="true" t="shared" si="0" ref="G5:L5">MIN(G9:G12)</f>
        <v>35.81</v>
      </c>
      <c r="H5" s="17">
        <f t="shared" si="0"/>
        <v>36.23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8">
        <f t="shared" si="0"/>
        <v>0</v>
      </c>
    </row>
    <row r="6" spans="1:12" ht="18" customHeight="1">
      <c r="A6" s="16"/>
      <c r="B6" s="2"/>
      <c r="C6" s="2"/>
      <c r="D6" s="3"/>
      <c r="E6" s="3"/>
      <c r="F6" s="3"/>
      <c r="G6" s="19"/>
      <c r="H6" s="19"/>
      <c r="I6" s="19"/>
      <c r="J6" s="19"/>
      <c r="K6" s="19"/>
      <c r="L6" s="20"/>
    </row>
    <row r="7" spans="1:16" s="29" customFormat="1" ht="38.25">
      <c r="A7" s="21" t="s">
        <v>4</v>
      </c>
      <c r="B7" s="22" t="s">
        <v>5</v>
      </c>
      <c r="C7" s="22" t="s">
        <v>6</v>
      </c>
      <c r="D7" s="23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6" t="s">
        <v>16</v>
      </c>
      <c r="N7" s="24"/>
      <c r="O7" s="27" t="s">
        <v>17</v>
      </c>
      <c r="P7" s="28" t="s">
        <v>18</v>
      </c>
    </row>
    <row r="8" spans="1:12" ht="22.5" customHeight="1">
      <c r="A8" s="6"/>
      <c r="B8" s="6"/>
      <c r="C8" s="6"/>
      <c r="D8" s="8"/>
      <c r="E8" s="6"/>
      <c r="F8" s="6"/>
      <c r="G8" s="30"/>
      <c r="H8" s="30"/>
      <c r="I8" s="30"/>
      <c r="J8" s="30"/>
      <c r="K8" s="30"/>
      <c r="L8" s="30"/>
    </row>
    <row r="9" spans="1:15" ht="13.5" customHeight="1">
      <c r="A9" s="31">
        <v>111</v>
      </c>
      <c r="B9" s="32" t="s">
        <v>19</v>
      </c>
      <c r="C9" s="32" t="s">
        <v>20</v>
      </c>
      <c r="D9" s="33" t="s">
        <v>21</v>
      </c>
      <c r="E9" s="33" t="s">
        <v>22</v>
      </c>
      <c r="F9" s="34" t="s">
        <v>23</v>
      </c>
      <c r="G9" s="35">
        <v>35.81</v>
      </c>
      <c r="H9" s="35">
        <v>36.23</v>
      </c>
      <c r="I9" s="35"/>
      <c r="J9" s="35"/>
      <c r="K9" s="35"/>
      <c r="L9" s="35"/>
      <c r="M9" s="36">
        <f>(G9*$G$4+H9*$H$4+I9*$I$4+J9*$J$4+K9*$K$4+L9*$L$4)</f>
        <v>72.04</v>
      </c>
      <c r="N9" s="36">
        <f>IF(M9&gt;0,M9*-1,-1000)</f>
        <v>-72.04</v>
      </c>
      <c r="O9" s="37">
        <f>IF(M9&gt;0,RANK(N9,N:N),0)</f>
        <v>1</v>
      </c>
    </row>
    <row r="10" spans="1:15" ht="13.5" customHeight="1">
      <c r="A10" s="31">
        <v>110</v>
      </c>
      <c r="B10" s="32" t="s">
        <v>19</v>
      </c>
      <c r="C10" s="32" t="s">
        <v>20</v>
      </c>
      <c r="D10" s="33" t="s">
        <v>24</v>
      </c>
      <c r="E10" s="33" t="s">
        <v>25</v>
      </c>
      <c r="F10" s="34" t="s">
        <v>23</v>
      </c>
      <c r="G10" s="35">
        <v>36.09</v>
      </c>
      <c r="H10" s="35">
        <v>36.38</v>
      </c>
      <c r="I10" s="35"/>
      <c r="J10" s="35"/>
      <c r="K10" s="35"/>
      <c r="L10" s="35"/>
      <c r="M10" s="36">
        <f>(G10*$G$4+H10*$H$4+I10*$I$4+J10*$J$4+K10*$K$4+L10*$L$4)</f>
        <v>72.47</v>
      </c>
      <c r="N10" s="36">
        <f>IF(M10&gt;0,M10*-1,-1000)</f>
        <v>-72.47</v>
      </c>
      <c r="O10" s="37">
        <f>IF(M10&gt;0,RANK(N10,N:N),0)</f>
        <v>2</v>
      </c>
    </row>
    <row r="11" spans="1:15" ht="13.5" customHeight="1">
      <c r="A11" s="31">
        <v>116</v>
      </c>
      <c r="B11" s="32" t="s">
        <v>19</v>
      </c>
      <c r="C11" s="32" t="s">
        <v>20</v>
      </c>
      <c r="D11" s="33" t="s">
        <v>21</v>
      </c>
      <c r="E11" s="33" t="s">
        <v>26</v>
      </c>
      <c r="F11" s="34" t="s">
        <v>23</v>
      </c>
      <c r="G11" s="35">
        <v>36.32</v>
      </c>
      <c r="H11" s="35">
        <v>36.39</v>
      </c>
      <c r="I11" s="35"/>
      <c r="J11" s="35"/>
      <c r="K11" s="35"/>
      <c r="L11" s="35"/>
      <c r="M11" s="36">
        <f>(G11*$G$4+H11*$H$4+I11*$I$4+J11*$J$4+K11*$K$4+L11*$L$4)</f>
        <v>72.71</v>
      </c>
      <c r="N11" s="36">
        <f>IF(M11&gt;0,M11*-1,-1000)</f>
        <v>-72.71</v>
      </c>
      <c r="O11" s="37">
        <f>IF(M11&gt;0,RANK(N11,N:N),0)</f>
        <v>3</v>
      </c>
    </row>
    <row r="12" spans="1:15" ht="13.5" customHeight="1">
      <c r="A12" s="31">
        <v>183</v>
      </c>
      <c r="B12" s="32" t="s">
        <v>19</v>
      </c>
      <c r="C12" s="32" t="s">
        <v>20</v>
      </c>
      <c r="D12" s="33" t="s">
        <v>27</v>
      </c>
      <c r="E12" s="33" t="s">
        <v>28</v>
      </c>
      <c r="F12" s="34" t="s">
        <v>23</v>
      </c>
      <c r="G12" s="35">
        <v>99</v>
      </c>
      <c r="H12" s="35"/>
      <c r="I12" s="35"/>
      <c r="J12" s="35"/>
      <c r="K12" s="35"/>
      <c r="L12" s="35"/>
      <c r="M12" s="36">
        <f>(G12*$G$4+H12*$H$4+I12*$I$4+J12*$J$4+K12*$K$4+L12*$L$4)</f>
        <v>99</v>
      </c>
      <c r="N12" s="36">
        <f>IF(M12&gt;0,M12*-1,-1000)</f>
        <v>-99</v>
      </c>
      <c r="O12" s="37">
        <f>IF(M12&gt;0,RANK(N12,N:N),0)</f>
        <v>4</v>
      </c>
    </row>
  </sheetData>
  <autoFilter ref="A8:P12"/>
  <printOptions/>
  <pageMargins left="0.3937007874015748" right="0.1968503937007874" top="0.69" bottom="0.5511811023622047" header="0.46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P14"/>
  <sheetViews>
    <sheetView zoomScale="70" zoomScaleNormal="70" workbookViewId="0" topLeftCell="A1">
      <pane xSplit="5" ySplit="7" topLeftCell="F8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8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15" customWidth="1"/>
    <col min="16" max="16" width="3.8515625" style="5" customWidth="1"/>
  </cols>
  <sheetData>
    <row r="1" spans="1:16" s="6" customFormat="1" ht="30">
      <c r="A1" s="1" t="s">
        <v>29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</row>
    <row r="2" spans="1:16" s="6" customFormat="1" ht="30">
      <c r="A2" s="1" t="s">
        <v>30</v>
      </c>
      <c r="B2" s="1"/>
      <c r="C2" s="1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</row>
    <row r="3" spans="4:16" s="6" customFormat="1" ht="9.75" customHeight="1">
      <c r="D3" s="8"/>
      <c r="O3" s="9"/>
      <c r="P3" s="5"/>
    </row>
    <row r="4" spans="1:13" ht="15" customHeight="1">
      <c r="A4" s="10" t="s">
        <v>2</v>
      </c>
      <c r="B4" s="11"/>
      <c r="C4" s="11"/>
      <c r="D4" s="12"/>
      <c r="E4" s="11"/>
      <c r="F4" s="11"/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4">
        <v>1</v>
      </c>
      <c r="M4" s="3"/>
    </row>
    <row r="5" spans="1:12" ht="16.5" customHeight="1">
      <c r="A5" s="16" t="s">
        <v>3</v>
      </c>
      <c r="B5" s="2"/>
      <c r="C5" s="2"/>
      <c r="D5" s="3"/>
      <c r="E5" s="3"/>
      <c r="F5" s="3"/>
      <c r="G5" s="17">
        <f aca="true" t="shared" si="0" ref="G5:L5">MIN(G9:G12)</f>
        <v>35.22</v>
      </c>
      <c r="H5" s="17">
        <f t="shared" si="0"/>
        <v>35.35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8">
        <f t="shared" si="0"/>
        <v>0</v>
      </c>
    </row>
    <row r="6" spans="1:12" ht="18" customHeight="1">
      <c r="A6" s="16"/>
      <c r="B6" s="2"/>
      <c r="C6" s="2"/>
      <c r="D6" s="3"/>
      <c r="E6" s="3"/>
      <c r="F6" s="3"/>
      <c r="G6" s="19"/>
      <c r="H6" s="19"/>
      <c r="I6" s="19"/>
      <c r="J6" s="19"/>
      <c r="K6" s="19"/>
      <c r="L6" s="20"/>
    </row>
    <row r="7" spans="1:16" s="29" customFormat="1" ht="38.25">
      <c r="A7" s="21" t="s">
        <v>4</v>
      </c>
      <c r="B7" s="22" t="s">
        <v>5</v>
      </c>
      <c r="C7" s="22" t="s">
        <v>6</v>
      </c>
      <c r="D7" s="23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6" t="s">
        <v>16</v>
      </c>
      <c r="N7" s="24"/>
      <c r="O7" s="27" t="s">
        <v>17</v>
      </c>
      <c r="P7" s="28" t="s">
        <v>18</v>
      </c>
    </row>
    <row r="8" spans="1:12" ht="22.5" customHeight="1">
      <c r="A8" s="6"/>
      <c r="B8" s="6"/>
      <c r="C8" s="6"/>
      <c r="D8" s="8"/>
      <c r="E8" s="6"/>
      <c r="F8" s="6"/>
      <c r="G8" s="30"/>
      <c r="H8" s="30"/>
      <c r="I8" s="30"/>
      <c r="J8" s="30"/>
      <c r="K8" s="30"/>
      <c r="L8" s="30"/>
    </row>
    <row r="9" spans="1:15" ht="13.5" customHeight="1">
      <c r="A9" s="39">
        <v>511</v>
      </c>
      <c r="B9" s="32" t="s">
        <v>31</v>
      </c>
      <c r="C9" s="32" t="s">
        <v>20</v>
      </c>
      <c r="D9" s="33" t="s">
        <v>32</v>
      </c>
      <c r="E9" s="33" t="s">
        <v>33</v>
      </c>
      <c r="F9" s="34" t="s">
        <v>23</v>
      </c>
      <c r="G9" s="35">
        <v>35.22</v>
      </c>
      <c r="H9" s="35">
        <v>35.35</v>
      </c>
      <c r="I9" s="35"/>
      <c r="J9" s="35"/>
      <c r="K9" s="35"/>
      <c r="L9" s="35"/>
      <c r="M9" s="36">
        <f aca="true" t="shared" si="1" ref="M9:M14">(G9*$G$4+H9*$H$4+I9*$I$4+J9*$J$4+K9*$K$4+L9*$L$4)</f>
        <v>70.57</v>
      </c>
      <c r="N9" s="36">
        <f aca="true" t="shared" si="2" ref="N9:N14">IF(M9&gt;0,M9*-1,-1000)</f>
        <v>-70.57</v>
      </c>
      <c r="O9" s="37">
        <f aca="true" t="shared" si="3" ref="O9:O14">IF(M9&gt;0,RANK(N9,N$1:N$65536),0)</f>
        <v>1</v>
      </c>
    </row>
    <row r="10" spans="1:15" ht="13.5" customHeight="1">
      <c r="A10" s="39">
        <v>502</v>
      </c>
      <c r="B10" s="32" t="s">
        <v>31</v>
      </c>
      <c r="C10" s="32" t="s">
        <v>20</v>
      </c>
      <c r="D10" s="33" t="s">
        <v>34</v>
      </c>
      <c r="E10" s="33" t="s">
        <v>35</v>
      </c>
      <c r="F10" s="34" t="s">
        <v>23</v>
      </c>
      <c r="G10" s="35">
        <v>35.32</v>
      </c>
      <c r="H10" s="35">
        <v>35.43</v>
      </c>
      <c r="I10" s="35"/>
      <c r="J10" s="35"/>
      <c r="K10" s="35"/>
      <c r="L10" s="35"/>
      <c r="M10" s="36">
        <f t="shared" si="1"/>
        <v>70.75</v>
      </c>
      <c r="N10" s="36">
        <f t="shared" si="2"/>
        <v>-70.75</v>
      </c>
      <c r="O10" s="37">
        <f t="shared" si="3"/>
        <v>2</v>
      </c>
    </row>
    <row r="11" spans="1:15" ht="13.5" customHeight="1">
      <c r="A11" s="39">
        <v>307</v>
      </c>
      <c r="B11" s="32" t="s">
        <v>36</v>
      </c>
      <c r="C11" s="32" t="s">
        <v>20</v>
      </c>
      <c r="D11" s="33" t="s">
        <v>37</v>
      </c>
      <c r="E11" s="33" t="s">
        <v>38</v>
      </c>
      <c r="F11" s="34" t="s">
        <v>23</v>
      </c>
      <c r="G11" s="35">
        <v>35.29</v>
      </c>
      <c r="H11" s="35">
        <v>35.5</v>
      </c>
      <c r="I11" s="35"/>
      <c r="J11" s="35"/>
      <c r="K11" s="35"/>
      <c r="L11" s="35"/>
      <c r="M11" s="36">
        <f t="shared" si="1"/>
        <v>70.79</v>
      </c>
      <c r="N11" s="36">
        <f t="shared" si="2"/>
        <v>-70.79</v>
      </c>
      <c r="O11" s="37">
        <f t="shared" si="3"/>
        <v>3</v>
      </c>
    </row>
    <row r="12" spans="1:15" ht="13.5" customHeight="1">
      <c r="A12" s="39">
        <v>321</v>
      </c>
      <c r="B12" s="32" t="s">
        <v>36</v>
      </c>
      <c r="C12" s="32" t="s">
        <v>20</v>
      </c>
      <c r="D12" s="33" t="s">
        <v>39</v>
      </c>
      <c r="E12" s="33" t="s">
        <v>40</v>
      </c>
      <c r="F12" s="34" t="s">
        <v>23</v>
      </c>
      <c r="G12" s="35">
        <v>35.28</v>
      </c>
      <c r="H12" s="35">
        <v>35.72</v>
      </c>
      <c r="I12" s="35"/>
      <c r="J12" s="35"/>
      <c r="K12" s="35"/>
      <c r="L12" s="35"/>
      <c r="M12" s="36">
        <f t="shared" si="1"/>
        <v>71</v>
      </c>
      <c r="N12" s="36">
        <f t="shared" si="2"/>
        <v>-71</v>
      </c>
      <c r="O12" s="37">
        <f t="shared" si="3"/>
        <v>4</v>
      </c>
    </row>
    <row r="13" spans="1:15" ht="13.5" customHeight="1">
      <c r="A13" s="39">
        <v>304</v>
      </c>
      <c r="B13" s="32" t="s">
        <v>36</v>
      </c>
      <c r="C13" s="32" t="s">
        <v>20</v>
      </c>
      <c r="D13" s="33" t="s">
        <v>41</v>
      </c>
      <c r="E13" s="33" t="s">
        <v>42</v>
      </c>
      <c r="F13" s="34" t="s">
        <v>23</v>
      </c>
      <c r="G13" s="35">
        <v>35.46</v>
      </c>
      <c r="H13" s="35">
        <v>35.56</v>
      </c>
      <c r="I13" s="35"/>
      <c r="J13" s="35"/>
      <c r="K13" s="35"/>
      <c r="L13" s="35"/>
      <c r="M13" s="36">
        <f t="shared" si="1"/>
        <v>71.02</v>
      </c>
      <c r="N13" s="36">
        <f t="shared" si="2"/>
        <v>-71.02</v>
      </c>
      <c r="O13" s="37">
        <f t="shared" si="3"/>
        <v>5</v>
      </c>
    </row>
    <row r="14" spans="1:15" ht="13.5" customHeight="1">
      <c r="A14" s="39">
        <v>311</v>
      </c>
      <c r="B14" s="32" t="s">
        <v>36</v>
      </c>
      <c r="C14" s="32" t="s">
        <v>20</v>
      </c>
      <c r="D14" s="33" t="s">
        <v>43</v>
      </c>
      <c r="E14" s="33" t="s">
        <v>44</v>
      </c>
      <c r="F14" s="34" t="s">
        <v>23</v>
      </c>
      <c r="G14" s="35">
        <v>35.71</v>
      </c>
      <c r="H14" s="35">
        <v>35.64</v>
      </c>
      <c r="I14" s="35"/>
      <c r="J14" s="35"/>
      <c r="K14" s="35"/>
      <c r="L14" s="35"/>
      <c r="M14" s="36">
        <f t="shared" si="1"/>
        <v>71.35</v>
      </c>
      <c r="N14" s="36">
        <f t="shared" si="2"/>
        <v>-71.35</v>
      </c>
      <c r="O14" s="37">
        <f t="shared" si="3"/>
        <v>6</v>
      </c>
    </row>
  </sheetData>
  <autoFilter ref="A8:P12"/>
  <printOptions/>
  <pageMargins left="0.3937007874015748" right="0.1968503937007874" top="0.63" bottom="0.5511811023622047" header="0.4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Q43"/>
  <sheetViews>
    <sheetView zoomScale="70" zoomScaleNormal="70" workbookViewId="0" topLeftCell="A1">
      <pane xSplit="5" ySplit="7" topLeftCell="F11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8" sqref="A18:M18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8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15" customWidth="1"/>
    <col min="16" max="16" width="3.8515625" style="5" customWidth="1"/>
  </cols>
  <sheetData>
    <row r="1" spans="1:16" s="6" customFormat="1" ht="30">
      <c r="A1" s="1" t="s">
        <v>45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</row>
    <row r="2" spans="1:16" s="6" customFormat="1" ht="30">
      <c r="A2" s="1" t="s">
        <v>1</v>
      </c>
      <c r="B2" s="1"/>
      <c r="C2" s="1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</row>
    <row r="3" spans="4:16" s="6" customFormat="1" ht="9.75" customHeight="1">
      <c r="D3" s="8"/>
      <c r="O3" s="9"/>
      <c r="P3" s="5"/>
    </row>
    <row r="4" spans="1:13" ht="15" customHeight="1">
      <c r="A4" s="10" t="s">
        <v>2</v>
      </c>
      <c r="B4" s="11"/>
      <c r="C4" s="11"/>
      <c r="D4" s="12"/>
      <c r="E4" s="11"/>
      <c r="F4" s="11"/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4">
        <v>1</v>
      </c>
      <c r="M4" s="3"/>
    </row>
    <row r="5" spans="1:12" ht="16.5" customHeight="1">
      <c r="A5" s="16" t="s">
        <v>3</v>
      </c>
      <c r="B5" s="2"/>
      <c r="C5" s="2"/>
      <c r="D5" s="3"/>
      <c r="E5" s="3"/>
      <c r="F5" s="3"/>
      <c r="G5" s="17">
        <f aca="true" t="shared" si="0" ref="G5:L5">MIN(G9:G35)</f>
        <v>35.83</v>
      </c>
      <c r="H5" s="17">
        <f t="shared" si="0"/>
        <v>36.12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8">
        <f t="shared" si="0"/>
        <v>0</v>
      </c>
    </row>
    <row r="6" spans="1:12" ht="18" customHeight="1">
      <c r="A6" s="16"/>
      <c r="B6" s="2"/>
      <c r="C6" s="2"/>
      <c r="D6" s="3"/>
      <c r="E6" s="3"/>
      <c r="F6" s="3"/>
      <c r="G6" s="19"/>
      <c r="H6" s="19"/>
      <c r="I6" s="19"/>
      <c r="J6" s="19"/>
      <c r="K6" s="19"/>
      <c r="L6" s="20"/>
    </row>
    <row r="7" spans="1:16" s="29" customFormat="1" ht="38.25">
      <c r="A7" s="21" t="s">
        <v>4</v>
      </c>
      <c r="B7" s="22" t="s">
        <v>5</v>
      </c>
      <c r="C7" s="22" t="s">
        <v>6</v>
      </c>
      <c r="D7" s="23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6" t="s">
        <v>16</v>
      </c>
      <c r="N7" s="24"/>
      <c r="O7" s="27" t="s">
        <v>17</v>
      </c>
      <c r="P7" s="28" t="s">
        <v>18</v>
      </c>
    </row>
    <row r="8" spans="1:12" ht="22.5" customHeight="1">
      <c r="A8" s="6"/>
      <c r="B8" s="6"/>
      <c r="C8" s="6"/>
      <c r="D8" s="8"/>
      <c r="E8" s="6"/>
      <c r="F8" s="6"/>
      <c r="G8" s="30"/>
      <c r="H8" s="30"/>
      <c r="I8" s="30"/>
      <c r="J8" s="30"/>
      <c r="K8" s="30"/>
      <c r="L8" s="30"/>
    </row>
    <row r="9" spans="1:15" ht="13.5" customHeight="1">
      <c r="A9" s="31">
        <v>112</v>
      </c>
      <c r="B9" s="32" t="s">
        <v>19</v>
      </c>
      <c r="C9" s="32" t="s">
        <v>20</v>
      </c>
      <c r="D9" s="33" t="s">
        <v>46</v>
      </c>
      <c r="E9" s="33" t="s">
        <v>47</v>
      </c>
      <c r="F9" s="34" t="s">
        <v>48</v>
      </c>
      <c r="G9" s="35">
        <v>35.84</v>
      </c>
      <c r="H9" s="35">
        <v>36.19</v>
      </c>
      <c r="I9" s="35"/>
      <c r="J9" s="35"/>
      <c r="K9" s="35"/>
      <c r="L9" s="35"/>
      <c r="M9" s="36">
        <f aca="true" t="shared" si="1" ref="M9:M42">(G9*$G$4+H9*$H$4+I9*$I$4+J9*$J$4+K9*$K$4+L9*$L$4)</f>
        <v>72.03</v>
      </c>
      <c r="N9" s="36">
        <f aca="true" t="shared" si="2" ref="N9:N42">IF(M9&gt;0,M9*-1,-1000)</f>
        <v>-72.03</v>
      </c>
      <c r="O9" s="37">
        <f aca="true" t="shared" si="3" ref="O9:O42">IF(M9&gt;0,RANK(N9,N$1:N$65536),0)</f>
        <v>1</v>
      </c>
    </row>
    <row r="10" spans="1:15" ht="13.5" customHeight="1">
      <c r="A10" s="31">
        <v>601</v>
      </c>
      <c r="B10" s="32" t="s">
        <v>19</v>
      </c>
      <c r="C10" s="32" t="s">
        <v>20</v>
      </c>
      <c r="D10" s="33" t="s">
        <v>49</v>
      </c>
      <c r="E10" s="33" t="s">
        <v>50</v>
      </c>
      <c r="F10" s="34" t="s">
        <v>51</v>
      </c>
      <c r="G10" s="35">
        <v>35.88</v>
      </c>
      <c r="H10" s="35">
        <v>36.17</v>
      </c>
      <c r="I10" s="35"/>
      <c r="J10" s="35"/>
      <c r="K10" s="35"/>
      <c r="L10" s="35"/>
      <c r="M10" s="36">
        <f t="shared" si="1"/>
        <v>72.05000000000001</v>
      </c>
      <c r="N10" s="36">
        <f t="shared" si="2"/>
        <v>-72.05000000000001</v>
      </c>
      <c r="O10" s="37">
        <f t="shared" si="3"/>
        <v>2</v>
      </c>
    </row>
    <row r="11" spans="1:15" ht="13.5" customHeight="1">
      <c r="A11" s="31">
        <v>104</v>
      </c>
      <c r="B11" s="32" t="s">
        <v>19</v>
      </c>
      <c r="C11" s="32" t="s">
        <v>20</v>
      </c>
      <c r="D11" s="33" t="s">
        <v>52</v>
      </c>
      <c r="E11" s="33" t="s">
        <v>53</v>
      </c>
      <c r="F11" s="34" t="s">
        <v>54</v>
      </c>
      <c r="G11" s="35">
        <v>35.97</v>
      </c>
      <c r="H11" s="35">
        <v>36.12</v>
      </c>
      <c r="I11" s="35"/>
      <c r="J11" s="35"/>
      <c r="K11" s="35"/>
      <c r="L11" s="35"/>
      <c r="M11" s="36">
        <f t="shared" si="1"/>
        <v>72.09</v>
      </c>
      <c r="N11" s="36">
        <f t="shared" si="2"/>
        <v>-72.09</v>
      </c>
      <c r="O11" s="37">
        <f t="shared" si="3"/>
        <v>3</v>
      </c>
    </row>
    <row r="12" spans="1:15" ht="13.5" customHeight="1">
      <c r="A12" s="31">
        <v>177</v>
      </c>
      <c r="B12" s="32" t="s">
        <v>19</v>
      </c>
      <c r="C12" s="32" t="s">
        <v>20</v>
      </c>
      <c r="D12" s="33" t="s">
        <v>55</v>
      </c>
      <c r="E12" s="33" t="s">
        <v>56</v>
      </c>
      <c r="F12" s="34" t="s">
        <v>57</v>
      </c>
      <c r="G12" s="35">
        <v>35.98</v>
      </c>
      <c r="H12" s="35">
        <v>36.14</v>
      </c>
      <c r="I12" s="35"/>
      <c r="J12" s="35"/>
      <c r="K12" s="35"/>
      <c r="L12" s="35"/>
      <c r="M12" s="36">
        <f t="shared" si="1"/>
        <v>72.12</v>
      </c>
      <c r="N12" s="36">
        <f t="shared" si="2"/>
        <v>-72.12</v>
      </c>
      <c r="O12" s="37">
        <f t="shared" si="3"/>
        <v>4</v>
      </c>
    </row>
    <row r="13" spans="1:15" ht="13.5" customHeight="1">
      <c r="A13" s="31">
        <v>607</v>
      </c>
      <c r="B13" s="32" t="s">
        <v>19</v>
      </c>
      <c r="C13" s="32" t="s">
        <v>20</v>
      </c>
      <c r="D13" s="33" t="s">
        <v>58</v>
      </c>
      <c r="E13" s="33" t="s">
        <v>59</v>
      </c>
      <c r="F13" s="34" t="s">
        <v>51</v>
      </c>
      <c r="G13" s="35">
        <v>35.83</v>
      </c>
      <c r="H13" s="35">
        <v>36.31</v>
      </c>
      <c r="I13" s="35"/>
      <c r="J13" s="35"/>
      <c r="K13" s="35"/>
      <c r="L13" s="35"/>
      <c r="M13" s="36">
        <f t="shared" si="1"/>
        <v>72.14</v>
      </c>
      <c r="N13" s="36">
        <f t="shared" si="2"/>
        <v>-72.14</v>
      </c>
      <c r="O13" s="37">
        <f t="shared" si="3"/>
        <v>5</v>
      </c>
    </row>
    <row r="14" spans="1:17" ht="13.5" customHeight="1">
      <c r="A14" s="31">
        <v>117</v>
      </c>
      <c r="B14" s="32" t="s">
        <v>19</v>
      </c>
      <c r="C14" s="32" t="s">
        <v>20</v>
      </c>
      <c r="D14" s="33" t="s">
        <v>60</v>
      </c>
      <c r="E14" s="33" t="s">
        <v>61</v>
      </c>
      <c r="F14" s="34" t="s">
        <v>62</v>
      </c>
      <c r="G14" s="35">
        <v>35.85</v>
      </c>
      <c r="H14" s="35">
        <v>36.37</v>
      </c>
      <c r="I14" s="35"/>
      <c r="J14" s="35"/>
      <c r="K14" s="35"/>
      <c r="L14" s="35"/>
      <c r="M14" s="36">
        <f t="shared" si="1"/>
        <v>72.22</v>
      </c>
      <c r="N14" s="36">
        <f t="shared" si="2"/>
        <v>-72.22</v>
      </c>
      <c r="O14" s="37">
        <f t="shared" si="3"/>
        <v>6</v>
      </c>
      <c r="Q14" t="s">
        <v>63</v>
      </c>
    </row>
    <row r="15" spans="1:15" ht="13.5" customHeight="1">
      <c r="A15" s="31">
        <v>115</v>
      </c>
      <c r="B15" s="32" t="s">
        <v>19</v>
      </c>
      <c r="C15" s="32" t="s">
        <v>20</v>
      </c>
      <c r="D15" s="33" t="s">
        <v>64</v>
      </c>
      <c r="E15" s="33" t="s">
        <v>65</v>
      </c>
      <c r="F15" s="34" t="s">
        <v>66</v>
      </c>
      <c r="G15" s="35">
        <v>36.03</v>
      </c>
      <c r="H15" s="35">
        <v>36.3</v>
      </c>
      <c r="I15" s="35"/>
      <c r="J15" s="35"/>
      <c r="K15" s="35"/>
      <c r="L15" s="35"/>
      <c r="M15" s="36">
        <f t="shared" si="1"/>
        <v>72.33</v>
      </c>
      <c r="N15" s="36">
        <f t="shared" si="2"/>
        <v>-72.33</v>
      </c>
      <c r="O15" s="37">
        <f t="shared" si="3"/>
        <v>7</v>
      </c>
    </row>
    <row r="16" spans="1:15" ht="13.5" customHeight="1">
      <c r="A16" s="31">
        <v>605</v>
      </c>
      <c r="B16" s="32" t="s">
        <v>19</v>
      </c>
      <c r="C16" s="32" t="s">
        <v>20</v>
      </c>
      <c r="D16" s="33" t="s">
        <v>67</v>
      </c>
      <c r="E16" s="33" t="s">
        <v>68</v>
      </c>
      <c r="F16" s="34" t="s">
        <v>69</v>
      </c>
      <c r="G16" s="35">
        <v>36.02</v>
      </c>
      <c r="H16" s="35">
        <v>36.32</v>
      </c>
      <c r="I16" s="35"/>
      <c r="J16" s="35"/>
      <c r="K16" s="35"/>
      <c r="L16" s="35"/>
      <c r="M16" s="36">
        <f t="shared" si="1"/>
        <v>72.34</v>
      </c>
      <c r="N16" s="36">
        <f t="shared" si="2"/>
        <v>-72.34</v>
      </c>
      <c r="O16" s="37">
        <f t="shared" si="3"/>
        <v>8</v>
      </c>
    </row>
    <row r="17" spans="1:15" ht="13.5" customHeight="1">
      <c r="A17" s="31">
        <v>121</v>
      </c>
      <c r="B17" s="32" t="s">
        <v>19</v>
      </c>
      <c r="C17" s="32" t="s">
        <v>20</v>
      </c>
      <c r="D17" s="33" t="s">
        <v>70</v>
      </c>
      <c r="E17" s="33" t="s">
        <v>71</v>
      </c>
      <c r="F17" s="34" t="s">
        <v>72</v>
      </c>
      <c r="G17" s="35">
        <v>36.13</v>
      </c>
      <c r="H17" s="35">
        <v>36.28</v>
      </c>
      <c r="I17" s="35"/>
      <c r="J17" s="35"/>
      <c r="K17" s="35"/>
      <c r="L17" s="35"/>
      <c r="M17" s="36">
        <f t="shared" si="1"/>
        <v>72.41</v>
      </c>
      <c r="N17" s="36">
        <f t="shared" si="2"/>
        <v>-72.41</v>
      </c>
      <c r="O17" s="37">
        <f t="shared" si="3"/>
        <v>9</v>
      </c>
    </row>
    <row r="18" spans="1:15" ht="13.5" customHeight="1">
      <c r="A18" s="31">
        <v>113</v>
      </c>
      <c r="B18" s="32" t="s">
        <v>19</v>
      </c>
      <c r="C18" s="32" t="s">
        <v>20</v>
      </c>
      <c r="D18" s="33" t="s">
        <v>73</v>
      </c>
      <c r="E18" s="33" t="s">
        <v>74</v>
      </c>
      <c r="F18" s="34" t="s">
        <v>75</v>
      </c>
      <c r="G18" s="35">
        <v>36.1</v>
      </c>
      <c r="H18" s="35">
        <v>36.33</v>
      </c>
      <c r="I18" s="35"/>
      <c r="J18" s="35"/>
      <c r="K18" s="35"/>
      <c r="L18" s="35"/>
      <c r="M18" s="36">
        <f t="shared" si="1"/>
        <v>72.43</v>
      </c>
      <c r="N18" s="36">
        <f t="shared" si="2"/>
        <v>-72.43</v>
      </c>
      <c r="O18" s="37">
        <f t="shared" si="3"/>
        <v>10</v>
      </c>
    </row>
    <row r="19" spans="1:15" ht="13.5" customHeight="1">
      <c r="A19" s="31">
        <v>182</v>
      </c>
      <c r="B19" s="32" t="s">
        <v>19</v>
      </c>
      <c r="C19" s="32" t="s">
        <v>20</v>
      </c>
      <c r="D19" s="33" t="s">
        <v>55</v>
      </c>
      <c r="E19" s="33" t="s">
        <v>76</v>
      </c>
      <c r="F19" s="34" t="s">
        <v>57</v>
      </c>
      <c r="G19" s="35">
        <v>36.23</v>
      </c>
      <c r="H19" s="35">
        <v>36.22</v>
      </c>
      <c r="I19" s="35"/>
      <c r="J19" s="35"/>
      <c r="K19" s="35"/>
      <c r="L19" s="35"/>
      <c r="M19" s="36">
        <f t="shared" si="1"/>
        <v>72.44999999999999</v>
      </c>
      <c r="N19" s="36">
        <f t="shared" si="2"/>
        <v>-72.44999999999999</v>
      </c>
      <c r="O19" s="37">
        <f t="shared" si="3"/>
        <v>11</v>
      </c>
    </row>
    <row r="20" spans="1:15" ht="13.5" customHeight="1">
      <c r="A20" s="31">
        <v>604</v>
      </c>
      <c r="B20" s="32" t="s">
        <v>19</v>
      </c>
      <c r="C20" s="32" t="s">
        <v>20</v>
      </c>
      <c r="D20" s="33" t="s">
        <v>77</v>
      </c>
      <c r="E20" s="33" t="s">
        <v>78</v>
      </c>
      <c r="F20" s="34" t="s">
        <v>51</v>
      </c>
      <c r="G20" s="35">
        <v>36.21</v>
      </c>
      <c r="H20" s="35">
        <v>36.25</v>
      </c>
      <c r="I20" s="35"/>
      <c r="J20" s="35"/>
      <c r="K20" s="35"/>
      <c r="L20" s="35"/>
      <c r="M20" s="36">
        <f t="shared" si="1"/>
        <v>72.46000000000001</v>
      </c>
      <c r="N20" s="36">
        <f t="shared" si="2"/>
        <v>-72.46000000000001</v>
      </c>
      <c r="O20" s="37">
        <f t="shared" si="3"/>
        <v>12</v>
      </c>
    </row>
    <row r="21" spans="1:15" ht="13.5" customHeight="1">
      <c r="A21" s="31">
        <v>120</v>
      </c>
      <c r="B21" s="32" t="s">
        <v>19</v>
      </c>
      <c r="C21" s="32" t="s">
        <v>20</v>
      </c>
      <c r="D21" s="33" t="s">
        <v>79</v>
      </c>
      <c r="E21" s="33" t="s">
        <v>80</v>
      </c>
      <c r="F21" s="34" t="s">
        <v>72</v>
      </c>
      <c r="G21" s="35">
        <v>36.11</v>
      </c>
      <c r="H21" s="35">
        <v>36.36</v>
      </c>
      <c r="I21" s="35"/>
      <c r="J21" s="35"/>
      <c r="K21" s="35"/>
      <c r="L21" s="35"/>
      <c r="M21" s="36">
        <f t="shared" si="1"/>
        <v>72.47</v>
      </c>
      <c r="N21" s="36">
        <f t="shared" si="2"/>
        <v>-72.47</v>
      </c>
      <c r="O21" s="37">
        <f t="shared" si="3"/>
        <v>13</v>
      </c>
    </row>
    <row r="22" spans="1:15" ht="13.5" customHeight="1">
      <c r="A22" s="31">
        <v>178</v>
      </c>
      <c r="B22" s="32" t="s">
        <v>19</v>
      </c>
      <c r="C22" s="32" t="s">
        <v>20</v>
      </c>
      <c r="D22" s="33" t="s">
        <v>81</v>
      </c>
      <c r="E22" s="33" t="s">
        <v>82</v>
      </c>
      <c r="F22" s="34" t="s">
        <v>48</v>
      </c>
      <c r="G22" s="35">
        <v>36.14</v>
      </c>
      <c r="H22" s="35">
        <v>36.33</v>
      </c>
      <c r="I22" s="35"/>
      <c r="J22" s="35"/>
      <c r="K22" s="35"/>
      <c r="L22" s="35"/>
      <c r="M22" s="36">
        <f t="shared" si="1"/>
        <v>72.47</v>
      </c>
      <c r="N22" s="36">
        <f t="shared" si="2"/>
        <v>-72.47</v>
      </c>
      <c r="O22" s="37">
        <f t="shared" si="3"/>
        <v>13</v>
      </c>
    </row>
    <row r="23" spans="1:15" ht="13.5" customHeight="1">
      <c r="A23" s="31">
        <v>181</v>
      </c>
      <c r="B23" s="32" t="s">
        <v>19</v>
      </c>
      <c r="C23" s="32" t="s">
        <v>20</v>
      </c>
      <c r="D23" s="33" t="s">
        <v>83</v>
      </c>
      <c r="E23" s="33" t="s">
        <v>84</v>
      </c>
      <c r="F23" s="34" t="s">
        <v>48</v>
      </c>
      <c r="G23" s="35">
        <v>36.01</v>
      </c>
      <c r="H23" s="35">
        <v>36.56</v>
      </c>
      <c r="I23" s="35"/>
      <c r="J23" s="35"/>
      <c r="K23" s="35"/>
      <c r="L23" s="35"/>
      <c r="M23" s="36">
        <f t="shared" si="1"/>
        <v>72.57</v>
      </c>
      <c r="N23" s="36">
        <f t="shared" si="2"/>
        <v>-72.57</v>
      </c>
      <c r="O23" s="37">
        <f t="shared" si="3"/>
        <v>15</v>
      </c>
    </row>
    <row r="24" spans="1:15" ht="13.5" customHeight="1">
      <c r="A24" s="31">
        <v>185</v>
      </c>
      <c r="B24" s="32" t="s">
        <v>19</v>
      </c>
      <c r="C24" s="32" t="s">
        <v>20</v>
      </c>
      <c r="D24" s="33" t="s">
        <v>85</v>
      </c>
      <c r="E24" s="33" t="s">
        <v>86</v>
      </c>
      <c r="F24" s="34" t="s">
        <v>48</v>
      </c>
      <c r="G24" s="35">
        <v>36.16</v>
      </c>
      <c r="H24" s="35">
        <v>36.42</v>
      </c>
      <c r="I24" s="35"/>
      <c r="J24" s="35"/>
      <c r="K24" s="35"/>
      <c r="L24" s="35"/>
      <c r="M24" s="36">
        <f t="shared" si="1"/>
        <v>72.58</v>
      </c>
      <c r="N24" s="36">
        <f t="shared" si="2"/>
        <v>-72.58</v>
      </c>
      <c r="O24" s="37">
        <f t="shared" si="3"/>
        <v>16</v>
      </c>
    </row>
    <row r="25" spans="1:15" ht="13.5" customHeight="1">
      <c r="A25" s="31">
        <v>603</v>
      </c>
      <c r="B25" s="32" t="s">
        <v>19</v>
      </c>
      <c r="C25" s="32" t="s">
        <v>20</v>
      </c>
      <c r="D25" s="33" t="s">
        <v>87</v>
      </c>
      <c r="E25" s="33" t="s">
        <v>88</v>
      </c>
      <c r="F25" s="34" t="s">
        <v>51</v>
      </c>
      <c r="G25" s="35">
        <v>36.04</v>
      </c>
      <c r="H25" s="35">
        <v>36.56</v>
      </c>
      <c r="I25" s="35"/>
      <c r="J25" s="35"/>
      <c r="K25" s="35"/>
      <c r="L25" s="35"/>
      <c r="M25" s="36">
        <f t="shared" si="1"/>
        <v>72.6</v>
      </c>
      <c r="N25" s="36">
        <f t="shared" si="2"/>
        <v>-72.6</v>
      </c>
      <c r="O25" s="37">
        <f t="shared" si="3"/>
        <v>17</v>
      </c>
    </row>
    <row r="26" spans="1:15" ht="13.5" customHeight="1">
      <c r="A26" s="31">
        <v>107</v>
      </c>
      <c r="B26" s="32" t="s">
        <v>19</v>
      </c>
      <c r="C26" s="32" t="s">
        <v>20</v>
      </c>
      <c r="D26" s="33" t="s">
        <v>89</v>
      </c>
      <c r="E26" s="33" t="s">
        <v>90</v>
      </c>
      <c r="F26" s="34" t="s">
        <v>48</v>
      </c>
      <c r="G26" s="35">
        <v>36.35</v>
      </c>
      <c r="H26" s="35">
        <v>36.43</v>
      </c>
      <c r="I26" s="35"/>
      <c r="J26" s="35"/>
      <c r="K26" s="35"/>
      <c r="L26" s="35"/>
      <c r="M26" s="36">
        <f t="shared" si="1"/>
        <v>72.78</v>
      </c>
      <c r="N26" s="36">
        <f t="shared" si="2"/>
        <v>-72.78</v>
      </c>
      <c r="O26" s="37">
        <f t="shared" si="3"/>
        <v>18</v>
      </c>
    </row>
    <row r="27" spans="1:15" ht="13.5" customHeight="1">
      <c r="A27" s="31">
        <v>126</v>
      </c>
      <c r="B27" s="32" t="s">
        <v>19</v>
      </c>
      <c r="C27" s="32" t="s">
        <v>20</v>
      </c>
      <c r="D27" s="33" t="s">
        <v>91</v>
      </c>
      <c r="E27" s="33" t="s">
        <v>92</v>
      </c>
      <c r="F27" s="34" t="s">
        <v>93</v>
      </c>
      <c r="G27" s="35">
        <v>36.2</v>
      </c>
      <c r="H27" s="35">
        <v>36.63</v>
      </c>
      <c r="I27" s="35"/>
      <c r="J27" s="35"/>
      <c r="K27" s="35"/>
      <c r="L27" s="35"/>
      <c r="M27" s="36">
        <f t="shared" si="1"/>
        <v>72.83000000000001</v>
      </c>
      <c r="N27" s="36">
        <f t="shared" si="2"/>
        <v>-72.83000000000001</v>
      </c>
      <c r="O27" s="37">
        <f t="shared" si="3"/>
        <v>19</v>
      </c>
    </row>
    <row r="28" spans="1:15" ht="13.5" customHeight="1">
      <c r="A28" s="31">
        <v>124</v>
      </c>
      <c r="B28" s="32" t="s">
        <v>19</v>
      </c>
      <c r="C28" s="32" t="s">
        <v>20</v>
      </c>
      <c r="D28" s="33" t="s">
        <v>94</v>
      </c>
      <c r="E28" s="33" t="s">
        <v>95</v>
      </c>
      <c r="F28" s="34" t="s">
        <v>96</v>
      </c>
      <c r="G28" s="35">
        <v>36.4</v>
      </c>
      <c r="H28" s="35">
        <v>36.46</v>
      </c>
      <c r="I28" s="35"/>
      <c r="J28" s="35"/>
      <c r="K28" s="35"/>
      <c r="L28" s="35"/>
      <c r="M28" s="36">
        <f t="shared" si="1"/>
        <v>72.86</v>
      </c>
      <c r="N28" s="36">
        <f t="shared" si="2"/>
        <v>-72.86</v>
      </c>
      <c r="O28" s="37">
        <f t="shared" si="3"/>
        <v>20</v>
      </c>
    </row>
    <row r="29" spans="1:15" ht="13.5" customHeight="1">
      <c r="A29" s="31">
        <v>108</v>
      </c>
      <c r="B29" s="32" t="s">
        <v>19</v>
      </c>
      <c r="C29" s="32" t="s">
        <v>20</v>
      </c>
      <c r="D29" s="33" t="s">
        <v>97</v>
      </c>
      <c r="E29" s="33" t="s">
        <v>98</v>
      </c>
      <c r="F29" s="34" t="s">
        <v>66</v>
      </c>
      <c r="G29" s="35">
        <v>36.18</v>
      </c>
      <c r="H29" s="35">
        <v>36.69</v>
      </c>
      <c r="I29" s="35"/>
      <c r="J29" s="35"/>
      <c r="K29" s="35"/>
      <c r="L29" s="35"/>
      <c r="M29" s="36">
        <f t="shared" si="1"/>
        <v>72.87</v>
      </c>
      <c r="N29" s="36">
        <f t="shared" si="2"/>
        <v>-72.87</v>
      </c>
      <c r="O29" s="37">
        <f t="shared" si="3"/>
        <v>21</v>
      </c>
    </row>
    <row r="30" spans="1:15" ht="13.5" customHeight="1">
      <c r="A30" s="31">
        <v>130</v>
      </c>
      <c r="B30" s="32" t="s">
        <v>19</v>
      </c>
      <c r="C30" s="32" t="s">
        <v>20</v>
      </c>
      <c r="D30" s="33" t="s">
        <v>97</v>
      </c>
      <c r="E30" s="33" t="s">
        <v>99</v>
      </c>
      <c r="F30" s="34" t="s">
        <v>66</v>
      </c>
      <c r="G30" s="35">
        <v>36.56</v>
      </c>
      <c r="H30" s="35">
        <v>36.5</v>
      </c>
      <c r="I30" s="35"/>
      <c r="J30" s="35"/>
      <c r="K30" s="35"/>
      <c r="L30" s="35"/>
      <c r="M30" s="36">
        <f t="shared" si="1"/>
        <v>73.06</v>
      </c>
      <c r="N30" s="36">
        <f t="shared" si="2"/>
        <v>-73.06</v>
      </c>
      <c r="O30" s="37">
        <f t="shared" si="3"/>
        <v>22</v>
      </c>
    </row>
    <row r="31" spans="1:15" ht="13.5" customHeight="1">
      <c r="A31" s="31">
        <v>106</v>
      </c>
      <c r="B31" s="32" t="s">
        <v>19</v>
      </c>
      <c r="C31" s="32" t="s">
        <v>20</v>
      </c>
      <c r="D31" s="33" t="s">
        <v>100</v>
      </c>
      <c r="E31" s="33" t="s">
        <v>101</v>
      </c>
      <c r="F31" s="34" t="s">
        <v>48</v>
      </c>
      <c r="G31" s="35">
        <v>36.36</v>
      </c>
      <c r="H31" s="35">
        <v>36.73</v>
      </c>
      <c r="I31" s="35"/>
      <c r="J31" s="35"/>
      <c r="K31" s="35"/>
      <c r="L31" s="35"/>
      <c r="M31" s="36">
        <f t="shared" si="1"/>
        <v>73.09</v>
      </c>
      <c r="N31" s="36">
        <f t="shared" si="2"/>
        <v>-73.09</v>
      </c>
      <c r="O31" s="37">
        <f t="shared" si="3"/>
        <v>23</v>
      </c>
    </row>
    <row r="32" spans="1:15" ht="13.5" customHeight="1">
      <c r="A32" s="31">
        <v>156</v>
      </c>
      <c r="B32" s="32" t="s">
        <v>19</v>
      </c>
      <c r="C32" s="32" t="s">
        <v>20</v>
      </c>
      <c r="D32" s="33" t="s">
        <v>102</v>
      </c>
      <c r="E32" s="33" t="s">
        <v>103</v>
      </c>
      <c r="F32" s="34" t="s">
        <v>57</v>
      </c>
      <c r="G32" s="35">
        <v>36.36</v>
      </c>
      <c r="H32" s="35">
        <v>36.76</v>
      </c>
      <c r="I32" s="35"/>
      <c r="J32" s="35"/>
      <c r="K32" s="35"/>
      <c r="L32" s="35"/>
      <c r="M32" s="36">
        <f t="shared" si="1"/>
        <v>73.12</v>
      </c>
      <c r="N32" s="36">
        <f t="shared" si="2"/>
        <v>-73.12</v>
      </c>
      <c r="O32" s="37">
        <f t="shared" si="3"/>
        <v>24</v>
      </c>
    </row>
    <row r="33" spans="1:15" ht="13.5" customHeight="1">
      <c r="A33" s="31">
        <v>128</v>
      </c>
      <c r="B33" s="32" t="s">
        <v>19</v>
      </c>
      <c r="C33" s="32" t="s">
        <v>20</v>
      </c>
      <c r="D33" s="33" t="s">
        <v>104</v>
      </c>
      <c r="E33" s="33" t="s">
        <v>40</v>
      </c>
      <c r="F33" s="34" t="s">
        <v>72</v>
      </c>
      <c r="G33" s="35">
        <v>36.48</v>
      </c>
      <c r="H33" s="35">
        <v>36.67</v>
      </c>
      <c r="I33" s="35"/>
      <c r="J33" s="35"/>
      <c r="K33" s="35"/>
      <c r="L33" s="35"/>
      <c r="M33" s="36">
        <f t="shared" si="1"/>
        <v>73.15</v>
      </c>
      <c r="N33" s="36">
        <f t="shared" si="2"/>
        <v>-73.15</v>
      </c>
      <c r="O33" s="37">
        <f t="shared" si="3"/>
        <v>25</v>
      </c>
    </row>
    <row r="34" spans="1:15" ht="13.5" customHeight="1">
      <c r="A34" s="31">
        <v>602</v>
      </c>
      <c r="B34" s="32" t="s">
        <v>19</v>
      </c>
      <c r="C34" s="32" t="s">
        <v>20</v>
      </c>
      <c r="D34" s="33" t="s">
        <v>105</v>
      </c>
      <c r="E34" s="33" t="s">
        <v>106</v>
      </c>
      <c r="F34" s="34" t="s">
        <v>51</v>
      </c>
      <c r="G34" s="35">
        <v>36.43</v>
      </c>
      <c r="H34" s="35">
        <v>36.74</v>
      </c>
      <c r="I34" s="35"/>
      <c r="J34" s="35"/>
      <c r="K34" s="35"/>
      <c r="L34" s="35"/>
      <c r="M34" s="36">
        <f t="shared" si="1"/>
        <v>73.17</v>
      </c>
      <c r="N34" s="36">
        <f t="shared" si="2"/>
        <v>-73.17</v>
      </c>
      <c r="O34" s="37">
        <f t="shared" si="3"/>
        <v>26</v>
      </c>
    </row>
    <row r="35" spans="1:15" ht="13.5" customHeight="1">
      <c r="A35" s="31">
        <v>122</v>
      </c>
      <c r="B35" s="32" t="s">
        <v>19</v>
      </c>
      <c r="C35" s="32" t="s">
        <v>20</v>
      </c>
      <c r="D35" s="33" t="s">
        <v>97</v>
      </c>
      <c r="E35" s="33" t="s">
        <v>107</v>
      </c>
      <c r="F35" s="34" t="s">
        <v>66</v>
      </c>
      <c r="G35" s="35">
        <v>36.48</v>
      </c>
      <c r="H35" s="35">
        <v>36.89</v>
      </c>
      <c r="I35" s="35"/>
      <c r="J35" s="35"/>
      <c r="K35" s="35"/>
      <c r="L35" s="35"/>
      <c r="M35" s="36">
        <f t="shared" si="1"/>
        <v>73.37</v>
      </c>
      <c r="N35" s="36">
        <f t="shared" si="2"/>
        <v>-73.37</v>
      </c>
      <c r="O35" s="37">
        <f t="shared" si="3"/>
        <v>27</v>
      </c>
    </row>
    <row r="36" spans="1:15" ht="13.5" customHeight="1">
      <c r="A36" s="31">
        <v>184</v>
      </c>
      <c r="B36" s="32" t="s">
        <v>19</v>
      </c>
      <c r="C36" s="32" t="s">
        <v>20</v>
      </c>
      <c r="D36" s="33" t="s">
        <v>108</v>
      </c>
      <c r="E36" s="33" t="s">
        <v>56</v>
      </c>
      <c r="F36" s="34" t="s">
        <v>93</v>
      </c>
      <c r="G36" s="35">
        <v>36.56</v>
      </c>
      <c r="H36" s="35">
        <v>36.83</v>
      </c>
      <c r="I36" s="35"/>
      <c r="J36" s="35"/>
      <c r="K36" s="35"/>
      <c r="L36" s="35"/>
      <c r="M36" s="36">
        <f t="shared" si="1"/>
        <v>73.39</v>
      </c>
      <c r="N36" s="36">
        <f t="shared" si="2"/>
        <v>-73.39</v>
      </c>
      <c r="O36" s="37">
        <f t="shared" si="3"/>
        <v>28</v>
      </c>
    </row>
    <row r="37" spans="1:15" ht="13.5" customHeight="1">
      <c r="A37" s="31">
        <v>180</v>
      </c>
      <c r="B37" s="32" t="s">
        <v>19</v>
      </c>
      <c r="C37" s="32" t="s">
        <v>20</v>
      </c>
      <c r="D37" s="33" t="s">
        <v>109</v>
      </c>
      <c r="E37" s="33" t="s">
        <v>110</v>
      </c>
      <c r="F37" s="34" t="s">
        <v>111</v>
      </c>
      <c r="G37" s="35">
        <v>36.74</v>
      </c>
      <c r="H37" s="35">
        <v>36.88</v>
      </c>
      <c r="I37" s="35"/>
      <c r="J37" s="35"/>
      <c r="K37" s="35"/>
      <c r="L37" s="35"/>
      <c r="M37" s="36">
        <f t="shared" si="1"/>
        <v>73.62</v>
      </c>
      <c r="N37" s="36">
        <f t="shared" si="2"/>
        <v>-73.62</v>
      </c>
      <c r="O37" s="37">
        <f t="shared" si="3"/>
        <v>29</v>
      </c>
    </row>
    <row r="38" spans="1:15" ht="13.5" customHeight="1">
      <c r="A38" s="31">
        <v>134</v>
      </c>
      <c r="B38" s="32" t="s">
        <v>19</v>
      </c>
      <c r="C38" s="32" t="s">
        <v>20</v>
      </c>
      <c r="D38" s="33" t="s">
        <v>112</v>
      </c>
      <c r="E38" s="33" t="s">
        <v>90</v>
      </c>
      <c r="F38" s="34" t="s">
        <v>66</v>
      </c>
      <c r="G38" s="35">
        <v>36.83</v>
      </c>
      <c r="H38" s="35">
        <v>36.84</v>
      </c>
      <c r="I38" s="35"/>
      <c r="J38" s="35"/>
      <c r="K38" s="35"/>
      <c r="L38" s="35"/>
      <c r="M38" s="36">
        <f t="shared" si="1"/>
        <v>73.67</v>
      </c>
      <c r="N38" s="36">
        <f t="shared" si="2"/>
        <v>-73.67</v>
      </c>
      <c r="O38" s="37">
        <f t="shared" si="3"/>
        <v>30</v>
      </c>
    </row>
    <row r="39" spans="1:15" ht="13.5" customHeight="1">
      <c r="A39" s="31">
        <v>186</v>
      </c>
      <c r="B39" s="32" t="s">
        <v>19</v>
      </c>
      <c r="C39" s="32" t="s">
        <v>20</v>
      </c>
      <c r="D39" s="33" t="s">
        <v>113</v>
      </c>
      <c r="E39" s="33" t="s">
        <v>114</v>
      </c>
      <c r="F39" s="34" t="s">
        <v>111</v>
      </c>
      <c r="G39" s="35">
        <v>37.02</v>
      </c>
      <c r="H39" s="35">
        <v>37.26</v>
      </c>
      <c r="I39" s="35"/>
      <c r="J39" s="35"/>
      <c r="K39" s="35"/>
      <c r="L39" s="35"/>
      <c r="M39" s="36">
        <f t="shared" si="1"/>
        <v>74.28</v>
      </c>
      <c r="N39" s="36">
        <f t="shared" si="2"/>
        <v>-74.28</v>
      </c>
      <c r="O39" s="37">
        <f t="shared" si="3"/>
        <v>31</v>
      </c>
    </row>
    <row r="40" spans="1:15" ht="13.5" customHeight="1">
      <c r="A40" s="31">
        <v>176</v>
      </c>
      <c r="B40" s="32" t="s">
        <v>19</v>
      </c>
      <c r="C40" s="32" t="s">
        <v>20</v>
      </c>
      <c r="D40" s="33" t="s">
        <v>115</v>
      </c>
      <c r="E40" s="33" t="s">
        <v>116</v>
      </c>
      <c r="F40" s="34" t="s">
        <v>117</v>
      </c>
      <c r="G40" s="35">
        <v>99</v>
      </c>
      <c r="H40" s="35"/>
      <c r="I40" s="35"/>
      <c r="J40" s="35"/>
      <c r="K40" s="35"/>
      <c r="L40" s="35"/>
      <c r="M40" s="36">
        <f t="shared" si="1"/>
        <v>99</v>
      </c>
      <c r="N40" s="36">
        <f t="shared" si="2"/>
        <v>-99</v>
      </c>
      <c r="O40" s="37">
        <f t="shared" si="3"/>
        <v>32</v>
      </c>
    </row>
    <row r="41" spans="1:15" ht="13.5" customHeight="1">
      <c r="A41" s="31">
        <v>188</v>
      </c>
      <c r="B41" s="32" t="s">
        <v>19</v>
      </c>
      <c r="C41" s="32" t="s">
        <v>20</v>
      </c>
      <c r="D41" s="33" t="s">
        <v>108</v>
      </c>
      <c r="E41" s="33" t="s">
        <v>56</v>
      </c>
      <c r="F41" s="34" t="s">
        <v>93</v>
      </c>
      <c r="G41" s="35">
        <v>99</v>
      </c>
      <c r="H41" s="35"/>
      <c r="I41" s="35"/>
      <c r="J41" s="35"/>
      <c r="K41" s="35"/>
      <c r="L41" s="35"/>
      <c r="M41" s="36">
        <f t="shared" si="1"/>
        <v>99</v>
      </c>
      <c r="N41" s="36">
        <f t="shared" si="2"/>
        <v>-99</v>
      </c>
      <c r="O41" s="37">
        <f t="shared" si="3"/>
        <v>32</v>
      </c>
    </row>
    <row r="42" spans="1:15" ht="13.5" customHeight="1">
      <c r="A42" s="31">
        <v>606</v>
      </c>
      <c r="B42" s="32" t="s">
        <v>19</v>
      </c>
      <c r="C42" s="32" t="s">
        <v>20</v>
      </c>
      <c r="D42" s="33" t="s">
        <v>118</v>
      </c>
      <c r="E42" s="33" t="s">
        <v>119</v>
      </c>
      <c r="F42" s="34" t="s">
        <v>69</v>
      </c>
      <c r="G42" s="35">
        <v>35.99</v>
      </c>
      <c r="H42" s="35"/>
      <c r="I42" s="35">
        <v>99</v>
      </c>
      <c r="J42" s="35"/>
      <c r="K42" s="35"/>
      <c r="L42" s="35"/>
      <c r="M42" s="36">
        <f t="shared" si="1"/>
        <v>134.99</v>
      </c>
      <c r="N42" s="36">
        <f t="shared" si="2"/>
        <v>-134.99</v>
      </c>
      <c r="O42" s="37">
        <f t="shared" si="3"/>
        <v>34</v>
      </c>
    </row>
    <row r="43" spans="1:15" ht="13.5" customHeight="1">
      <c r="A43" s="31"/>
      <c r="B43" s="32"/>
      <c r="C43" s="32"/>
      <c r="D43" s="33"/>
      <c r="E43" s="33"/>
      <c r="F43" s="34"/>
      <c r="G43" s="35"/>
      <c r="H43" s="35"/>
      <c r="I43" s="35"/>
      <c r="J43" s="35"/>
      <c r="K43" s="35"/>
      <c r="L43" s="35"/>
      <c r="M43" s="36"/>
      <c r="N43" s="36"/>
      <c r="O43" s="37"/>
    </row>
  </sheetData>
  <autoFilter ref="A8:P35"/>
  <printOptions/>
  <pageMargins left="0.3937007874015748" right="0.1968503937007874" top="0.44" bottom="0.5511811023622047" header="0.15748031496062992" footer="0.15748031496062992"/>
  <pageSetup fitToHeight="5" fitToWidth="1" horizontalDpi="300" verticalDpi="300" orientation="landscape" paperSize="9" scale="90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P45"/>
  <sheetViews>
    <sheetView zoomScale="70" zoomScaleNormal="70" workbookViewId="0" topLeftCell="A1">
      <pane xSplit="5" ySplit="7" topLeftCell="F14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D32" sqref="D32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8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15" customWidth="1"/>
    <col min="16" max="16" width="3.8515625" style="5" customWidth="1"/>
  </cols>
  <sheetData>
    <row r="1" spans="1:16" s="6" customFormat="1" ht="30">
      <c r="A1" s="1" t="s">
        <v>45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</row>
    <row r="2" spans="1:16" s="6" customFormat="1" ht="30">
      <c r="A2" s="1" t="s">
        <v>120</v>
      </c>
      <c r="B2" s="1"/>
      <c r="C2" s="1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</row>
    <row r="3" spans="4:16" s="6" customFormat="1" ht="9.75" customHeight="1">
      <c r="D3" s="8"/>
      <c r="O3" s="9"/>
      <c r="P3" s="5"/>
    </row>
    <row r="4" spans="1:13" ht="15" customHeight="1">
      <c r="A4" s="10" t="s">
        <v>2</v>
      </c>
      <c r="B4" s="11"/>
      <c r="C4" s="11"/>
      <c r="D4" s="12"/>
      <c r="E4" s="11"/>
      <c r="F4" s="11"/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4">
        <v>1</v>
      </c>
      <c r="M4" s="3"/>
    </row>
    <row r="5" spans="1:12" ht="16.5" customHeight="1">
      <c r="A5" s="16" t="s">
        <v>3</v>
      </c>
      <c r="B5" s="2"/>
      <c r="C5" s="2"/>
      <c r="D5" s="3"/>
      <c r="E5" s="3"/>
      <c r="F5" s="3"/>
      <c r="G5" s="17">
        <f aca="true" t="shared" si="0" ref="G5:L5">MIN(G9:G45)</f>
        <v>35.28</v>
      </c>
      <c r="H5" s="17">
        <f t="shared" si="0"/>
        <v>35.35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8">
        <f t="shared" si="0"/>
        <v>0</v>
      </c>
    </row>
    <row r="6" spans="1:12" ht="18" customHeight="1">
      <c r="A6" s="16"/>
      <c r="B6" s="2"/>
      <c r="C6" s="2"/>
      <c r="D6" s="3"/>
      <c r="E6" s="3"/>
      <c r="F6" s="3"/>
      <c r="G6" s="19"/>
      <c r="H6" s="19"/>
      <c r="I6" s="19"/>
      <c r="J6" s="19"/>
      <c r="K6" s="19"/>
      <c r="L6" s="20"/>
    </row>
    <row r="7" spans="1:16" s="29" customFormat="1" ht="38.25">
      <c r="A7" s="21" t="s">
        <v>4</v>
      </c>
      <c r="B7" s="22" t="s">
        <v>5</v>
      </c>
      <c r="C7" s="22" t="s">
        <v>6</v>
      </c>
      <c r="D7" s="23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6" t="s">
        <v>16</v>
      </c>
      <c r="N7" s="24"/>
      <c r="O7" s="27" t="s">
        <v>17</v>
      </c>
      <c r="P7" s="28" t="s">
        <v>18</v>
      </c>
    </row>
    <row r="8" spans="1:12" ht="22.5" customHeight="1">
      <c r="A8" s="6"/>
      <c r="B8" s="6"/>
      <c r="C8" s="6"/>
      <c r="D8" s="8"/>
      <c r="E8" s="6"/>
      <c r="F8" s="6"/>
      <c r="G8" s="30"/>
      <c r="H8" s="30"/>
      <c r="I8" s="30"/>
      <c r="J8" s="30"/>
      <c r="K8" s="30"/>
      <c r="L8" s="30"/>
    </row>
    <row r="9" spans="1:15" ht="13.5" customHeight="1">
      <c r="A9" s="39">
        <v>381</v>
      </c>
      <c r="B9" s="32" t="s">
        <v>36</v>
      </c>
      <c r="C9" s="32" t="s">
        <v>20</v>
      </c>
      <c r="D9" s="33" t="s">
        <v>121</v>
      </c>
      <c r="E9" s="33" t="s">
        <v>122</v>
      </c>
      <c r="F9" s="34" t="s">
        <v>48</v>
      </c>
      <c r="G9" s="35">
        <v>35.4</v>
      </c>
      <c r="H9" s="35">
        <v>35.35</v>
      </c>
      <c r="I9" s="35"/>
      <c r="J9" s="35"/>
      <c r="K9" s="35"/>
      <c r="L9" s="35"/>
      <c r="M9" s="36">
        <f aca="true" t="shared" si="1" ref="M9:M45">(G9*$G$4+H9*$H$4+I9*$I$4+J9*$J$4+K9*$K$4+L9*$L$4)</f>
        <v>70.75</v>
      </c>
      <c r="N9" s="36">
        <f aca="true" t="shared" si="2" ref="N9:N45">IF(M9&gt;0,M9*-1,-1000)</f>
        <v>-70.75</v>
      </c>
      <c r="O9" s="37">
        <f aca="true" t="shared" si="3" ref="O9:O45">IF(M9&gt;0,RANK(N9,N$1:N$65536),0)</f>
        <v>1</v>
      </c>
    </row>
    <row r="10" spans="1:15" ht="13.5" customHeight="1">
      <c r="A10" s="39">
        <v>358</v>
      </c>
      <c r="B10" s="32" t="s">
        <v>36</v>
      </c>
      <c r="C10" s="32" t="s">
        <v>20</v>
      </c>
      <c r="D10" s="33" t="s">
        <v>123</v>
      </c>
      <c r="E10" s="33" t="s">
        <v>124</v>
      </c>
      <c r="F10" s="34" t="s">
        <v>48</v>
      </c>
      <c r="G10" s="35">
        <v>35.46</v>
      </c>
      <c r="H10" s="35">
        <v>35.52</v>
      </c>
      <c r="I10" s="35"/>
      <c r="J10" s="35"/>
      <c r="K10" s="35"/>
      <c r="L10" s="35"/>
      <c r="M10" s="36">
        <f t="shared" si="1"/>
        <v>70.98</v>
      </c>
      <c r="N10" s="36">
        <f t="shared" si="2"/>
        <v>-70.98</v>
      </c>
      <c r="O10" s="37">
        <f t="shared" si="3"/>
        <v>2</v>
      </c>
    </row>
    <row r="11" spans="1:15" ht="13.5" customHeight="1">
      <c r="A11" s="39">
        <v>372</v>
      </c>
      <c r="B11" s="32" t="s">
        <v>36</v>
      </c>
      <c r="C11" s="32" t="s">
        <v>20</v>
      </c>
      <c r="D11" s="33" t="s">
        <v>125</v>
      </c>
      <c r="E11" s="33" t="s">
        <v>126</v>
      </c>
      <c r="F11" s="34" t="s">
        <v>48</v>
      </c>
      <c r="G11" s="35">
        <v>35.53</v>
      </c>
      <c r="H11" s="35">
        <v>35.46</v>
      </c>
      <c r="I11" s="35"/>
      <c r="J11" s="35"/>
      <c r="K11" s="35"/>
      <c r="L11" s="35"/>
      <c r="M11" s="36">
        <f t="shared" si="1"/>
        <v>70.99000000000001</v>
      </c>
      <c r="N11" s="36">
        <f t="shared" si="2"/>
        <v>-70.99000000000001</v>
      </c>
      <c r="O11" s="37">
        <f t="shared" si="3"/>
        <v>3</v>
      </c>
    </row>
    <row r="12" spans="1:15" ht="13.5" customHeight="1">
      <c r="A12" s="39">
        <v>326</v>
      </c>
      <c r="B12" s="32" t="s">
        <v>36</v>
      </c>
      <c r="C12" s="32" t="s">
        <v>20</v>
      </c>
      <c r="D12" s="33" t="s">
        <v>127</v>
      </c>
      <c r="E12" s="33" t="s">
        <v>128</v>
      </c>
      <c r="F12" s="34" t="s">
        <v>48</v>
      </c>
      <c r="G12" s="35">
        <v>35.43</v>
      </c>
      <c r="H12" s="35">
        <v>35.58</v>
      </c>
      <c r="I12" s="35"/>
      <c r="J12" s="35"/>
      <c r="K12" s="35"/>
      <c r="L12" s="35"/>
      <c r="M12" s="36">
        <f t="shared" si="1"/>
        <v>71.00999999999999</v>
      </c>
      <c r="N12" s="36">
        <f t="shared" si="2"/>
        <v>-71.00999999999999</v>
      </c>
      <c r="O12" s="37">
        <f t="shared" si="3"/>
        <v>4</v>
      </c>
    </row>
    <row r="13" spans="1:15" ht="13.5" customHeight="1">
      <c r="A13" s="39">
        <v>305</v>
      </c>
      <c r="B13" s="32" t="s">
        <v>36</v>
      </c>
      <c r="C13" s="32" t="s">
        <v>20</v>
      </c>
      <c r="D13" s="33" t="s">
        <v>94</v>
      </c>
      <c r="E13" s="33" t="s">
        <v>129</v>
      </c>
      <c r="F13" s="34" t="s">
        <v>96</v>
      </c>
      <c r="G13" s="35">
        <v>35.28</v>
      </c>
      <c r="H13" s="35">
        <v>35.74</v>
      </c>
      <c r="I13" s="35"/>
      <c r="J13" s="35"/>
      <c r="K13" s="35"/>
      <c r="L13" s="35"/>
      <c r="M13" s="36">
        <f t="shared" si="1"/>
        <v>71.02000000000001</v>
      </c>
      <c r="N13" s="36">
        <f t="shared" si="2"/>
        <v>-71.02000000000001</v>
      </c>
      <c r="O13" s="37">
        <f t="shared" si="3"/>
        <v>5</v>
      </c>
    </row>
    <row r="14" spans="1:15" ht="13.5" customHeight="1">
      <c r="A14" s="39">
        <v>377</v>
      </c>
      <c r="B14" s="32" t="s">
        <v>36</v>
      </c>
      <c r="C14" s="32" t="s">
        <v>20</v>
      </c>
      <c r="D14" s="33" t="s">
        <v>130</v>
      </c>
      <c r="E14" s="33" t="s">
        <v>131</v>
      </c>
      <c r="F14" s="34" t="s">
        <v>57</v>
      </c>
      <c r="G14" s="35">
        <v>35.35</v>
      </c>
      <c r="H14" s="35">
        <v>35.68</v>
      </c>
      <c r="I14" s="35"/>
      <c r="J14" s="35"/>
      <c r="K14" s="35"/>
      <c r="L14" s="35"/>
      <c r="M14" s="36">
        <f t="shared" si="1"/>
        <v>71.03</v>
      </c>
      <c r="N14" s="36">
        <f t="shared" si="2"/>
        <v>-71.03</v>
      </c>
      <c r="O14" s="37">
        <f t="shared" si="3"/>
        <v>6</v>
      </c>
    </row>
    <row r="15" spans="1:15" ht="13.5" customHeight="1">
      <c r="A15" s="39">
        <v>313</v>
      </c>
      <c r="B15" s="32" t="s">
        <v>36</v>
      </c>
      <c r="C15" s="32" t="s">
        <v>20</v>
      </c>
      <c r="D15" s="33" t="s">
        <v>70</v>
      </c>
      <c r="E15" s="33" t="s">
        <v>132</v>
      </c>
      <c r="F15" s="34" t="s">
        <v>72</v>
      </c>
      <c r="G15" s="35">
        <v>35.54</v>
      </c>
      <c r="H15" s="35">
        <v>35.65</v>
      </c>
      <c r="I15" s="35"/>
      <c r="J15" s="35"/>
      <c r="K15" s="35"/>
      <c r="L15" s="35"/>
      <c r="M15" s="36">
        <f t="shared" si="1"/>
        <v>71.19</v>
      </c>
      <c r="N15" s="36">
        <f t="shared" si="2"/>
        <v>-71.19</v>
      </c>
      <c r="O15" s="37">
        <f t="shared" si="3"/>
        <v>7</v>
      </c>
    </row>
    <row r="16" spans="1:15" ht="13.5" customHeight="1">
      <c r="A16" s="39">
        <v>317</v>
      </c>
      <c r="B16" s="32" t="s">
        <v>36</v>
      </c>
      <c r="C16" s="32" t="s">
        <v>20</v>
      </c>
      <c r="D16" s="33" t="s">
        <v>133</v>
      </c>
      <c r="E16" s="33" t="s">
        <v>134</v>
      </c>
      <c r="F16" s="34" t="s">
        <v>135</v>
      </c>
      <c r="G16" s="35">
        <v>35.49</v>
      </c>
      <c r="H16" s="35">
        <v>35.76</v>
      </c>
      <c r="I16" s="35"/>
      <c r="J16" s="35"/>
      <c r="K16" s="35"/>
      <c r="L16" s="35"/>
      <c r="M16" s="36">
        <f t="shared" si="1"/>
        <v>71.25</v>
      </c>
      <c r="N16" s="36">
        <f t="shared" si="2"/>
        <v>-71.25</v>
      </c>
      <c r="O16" s="37">
        <f t="shared" si="3"/>
        <v>8</v>
      </c>
    </row>
    <row r="17" spans="1:15" ht="13.5" customHeight="1">
      <c r="A17" s="39">
        <v>376</v>
      </c>
      <c r="B17" s="32" t="s">
        <v>36</v>
      </c>
      <c r="C17" s="32" t="s">
        <v>20</v>
      </c>
      <c r="D17" s="33" t="s">
        <v>46</v>
      </c>
      <c r="E17" s="33" t="s">
        <v>136</v>
      </c>
      <c r="F17" s="34" t="s">
        <v>48</v>
      </c>
      <c r="G17" s="35">
        <v>35.6</v>
      </c>
      <c r="H17" s="35">
        <v>35.65</v>
      </c>
      <c r="I17" s="35"/>
      <c r="J17" s="35"/>
      <c r="K17" s="35"/>
      <c r="L17" s="35"/>
      <c r="M17" s="36">
        <f t="shared" si="1"/>
        <v>71.25</v>
      </c>
      <c r="N17" s="36">
        <f t="shared" si="2"/>
        <v>-71.25</v>
      </c>
      <c r="O17" s="37">
        <f t="shared" si="3"/>
        <v>8</v>
      </c>
    </row>
    <row r="18" spans="1:15" ht="13.5" customHeight="1">
      <c r="A18" s="39">
        <v>303</v>
      </c>
      <c r="B18" s="32" t="s">
        <v>36</v>
      </c>
      <c r="C18" s="32" t="s">
        <v>20</v>
      </c>
      <c r="D18" s="33" t="s">
        <v>46</v>
      </c>
      <c r="E18" s="33" t="s">
        <v>137</v>
      </c>
      <c r="F18" s="34" t="s">
        <v>48</v>
      </c>
      <c r="G18" s="35">
        <v>35.47</v>
      </c>
      <c r="H18" s="35">
        <v>35.79</v>
      </c>
      <c r="I18" s="35"/>
      <c r="J18" s="35"/>
      <c r="K18" s="35"/>
      <c r="L18" s="35"/>
      <c r="M18" s="36">
        <f t="shared" si="1"/>
        <v>71.25999999999999</v>
      </c>
      <c r="N18" s="36">
        <f t="shared" si="2"/>
        <v>-71.25999999999999</v>
      </c>
      <c r="O18" s="37">
        <f t="shared" si="3"/>
        <v>10</v>
      </c>
    </row>
    <row r="19" spans="1:15" ht="13.5" customHeight="1">
      <c r="A19" s="39">
        <v>306</v>
      </c>
      <c r="B19" s="32" t="s">
        <v>36</v>
      </c>
      <c r="C19" s="32" t="s">
        <v>20</v>
      </c>
      <c r="D19" s="33" t="s">
        <v>138</v>
      </c>
      <c r="E19" s="33" t="s">
        <v>139</v>
      </c>
      <c r="F19" s="34" t="s">
        <v>140</v>
      </c>
      <c r="G19" s="35">
        <v>35.79</v>
      </c>
      <c r="H19" s="35">
        <v>35.51</v>
      </c>
      <c r="I19" s="35"/>
      <c r="J19" s="35"/>
      <c r="K19" s="35"/>
      <c r="L19" s="35"/>
      <c r="M19" s="36">
        <f t="shared" si="1"/>
        <v>71.3</v>
      </c>
      <c r="N19" s="36">
        <f t="shared" si="2"/>
        <v>-71.3</v>
      </c>
      <c r="O19" s="37">
        <f t="shared" si="3"/>
        <v>11</v>
      </c>
    </row>
    <row r="20" spans="1:15" ht="13.5" customHeight="1">
      <c r="A20" s="39">
        <v>379</v>
      </c>
      <c r="B20" s="32" t="s">
        <v>36</v>
      </c>
      <c r="C20" s="32" t="s">
        <v>20</v>
      </c>
      <c r="D20" s="33" t="s">
        <v>141</v>
      </c>
      <c r="E20" s="33" t="s">
        <v>142</v>
      </c>
      <c r="F20" s="34" t="s">
        <v>135</v>
      </c>
      <c r="G20" s="35">
        <v>35.49</v>
      </c>
      <c r="H20" s="35">
        <v>35.83</v>
      </c>
      <c r="I20" s="35"/>
      <c r="J20" s="35"/>
      <c r="K20" s="35"/>
      <c r="L20" s="35"/>
      <c r="M20" s="36">
        <f t="shared" si="1"/>
        <v>71.32</v>
      </c>
      <c r="N20" s="36">
        <f t="shared" si="2"/>
        <v>-71.32</v>
      </c>
      <c r="O20" s="37">
        <f t="shared" si="3"/>
        <v>12</v>
      </c>
    </row>
    <row r="21" spans="1:15" ht="13.5" customHeight="1">
      <c r="A21" s="39">
        <v>359</v>
      </c>
      <c r="B21" s="32" t="s">
        <v>36</v>
      </c>
      <c r="C21" s="32" t="s">
        <v>20</v>
      </c>
      <c r="D21" s="33" t="s">
        <v>143</v>
      </c>
      <c r="E21" s="33" t="s">
        <v>144</v>
      </c>
      <c r="F21" s="34" t="s">
        <v>48</v>
      </c>
      <c r="G21" s="35">
        <v>35.53</v>
      </c>
      <c r="H21" s="35">
        <v>35.82</v>
      </c>
      <c r="I21" s="35"/>
      <c r="J21" s="35"/>
      <c r="K21" s="35"/>
      <c r="L21" s="35"/>
      <c r="M21" s="36">
        <f t="shared" si="1"/>
        <v>71.35</v>
      </c>
      <c r="N21" s="36">
        <f t="shared" si="2"/>
        <v>-71.35</v>
      </c>
      <c r="O21" s="37">
        <f t="shared" si="3"/>
        <v>13</v>
      </c>
    </row>
    <row r="22" spans="1:15" ht="13.5" customHeight="1">
      <c r="A22" s="39">
        <v>312</v>
      </c>
      <c r="B22" s="32" t="s">
        <v>36</v>
      </c>
      <c r="C22" s="32" t="s">
        <v>20</v>
      </c>
      <c r="D22" s="33" t="s">
        <v>64</v>
      </c>
      <c r="E22" s="33" t="s">
        <v>145</v>
      </c>
      <c r="F22" s="34" t="s">
        <v>66</v>
      </c>
      <c r="G22" s="35">
        <v>35.66</v>
      </c>
      <c r="H22" s="35">
        <v>35.76</v>
      </c>
      <c r="I22" s="35"/>
      <c r="J22" s="35"/>
      <c r="K22" s="35"/>
      <c r="L22" s="35"/>
      <c r="M22" s="36">
        <f t="shared" si="1"/>
        <v>71.41999999999999</v>
      </c>
      <c r="N22" s="36">
        <f t="shared" si="2"/>
        <v>-71.41999999999999</v>
      </c>
      <c r="O22" s="37">
        <f t="shared" si="3"/>
        <v>14</v>
      </c>
    </row>
    <row r="23" spans="1:15" ht="13.5" customHeight="1">
      <c r="A23" s="39">
        <v>320</v>
      </c>
      <c r="B23" s="32" t="s">
        <v>36</v>
      </c>
      <c r="C23" s="32" t="s">
        <v>20</v>
      </c>
      <c r="D23" s="33" t="s">
        <v>85</v>
      </c>
      <c r="E23" s="33" t="s">
        <v>145</v>
      </c>
      <c r="F23" s="34" t="s">
        <v>48</v>
      </c>
      <c r="G23" s="35">
        <v>35.6</v>
      </c>
      <c r="H23" s="35">
        <v>35.82</v>
      </c>
      <c r="I23" s="35"/>
      <c r="J23" s="35"/>
      <c r="K23" s="35"/>
      <c r="L23" s="35"/>
      <c r="M23" s="36">
        <f t="shared" si="1"/>
        <v>71.42</v>
      </c>
      <c r="N23" s="36">
        <f t="shared" si="2"/>
        <v>-71.42</v>
      </c>
      <c r="O23" s="37">
        <f t="shared" si="3"/>
        <v>15</v>
      </c>
    </row>
    <row r="24" spans="1:15" ht="13.5" customHeight="1">
      <c r="A24" s="39">
        <v>333</v>
      </c>
      <c r="B24" s="32" t="s">
        <v>36</v>
      </c>
      <c r="C24" s="32" t="s">
        <v>20</v>
      </c>
      <c r="D24" s="33" t="s">
        <v>146</v>
      </c>
      <c r="E24" s="33" t="s">
        <v>147</v>
      </c>
      <c r="F24" s="34" t="s">
        <v>148</v>
      </c>
      <c r="G24" s="35">
        <v>35.64</v>
      </c>
      <c r="H24" s="35">
        <v>35.79</v>
      </c>
      <c r="I24" s="35"/>
      <c r="J24" s="35"/>
      <c r="K24" s="35"/>
      <c r="L24" s="35"/>
      <c r="M24" s="36">
        <f t="shared" si="1"/>
        <v>71.43</v>
      </c>
      <c r="N24" s="36">
        <f t="shared" si="2"/>
        <v>-71.43</v>
      </c>
      <c r="O24" s="37">
        <f t="shared" si="3"/>
        <v>16</v>
      </c>
    </row>
    <row r="25" spans="1:15" ht="13.5" customHeight="1">
      <c r="A25" s="39">
        <v>323</v>
      </c>
      <c r="B25" s="32" t="s">
        <v>36</v>
      </c>
      <c r="C25" s="32" t="s">
        <v>20</v>
      </c>
      <c r="D25" s="33" t="s">
        <v>104</v>
      </c>
      <c r="E25" s="33" t="s">
        <v>149</v>
      </c>
      <c r="F25" s="34" t="s">
        <v>72</v>
      </c>
      <c r="G25" s="35">
        <v>35.64</v>
      </c>
      <c r="H25" s="35">
        <v>35.81</v>
      </c>
      <c r="I25" s="35"/>
      <c r="J25" s="35"/>
      <c r="K25" s="35"/>
      <c r="L25" s="35"/>
      <c r="M25" s="36">
        <f t="shared" si="1"/>
        <v>71.45</v>
      </c>
      <c r="N25" s="36">
        <f t="shared" si="2"/>
        <v>-71.45</v>
      </c>
      <c r="O25" s="37">
        <f t="shared" si="3"/>
        <v>17</v>
      </c>
    </row>
    <row r="26" spans="1:15" ht="13.5" customHeight="1">
      <c r="A26" s="39">
        <v>310</v>
      </c>
      <c r="B26" s="32" t="s">
        <v>36</v>
      </c>
      <c r="C26" s="32" t="s">
        <v>20</v>
      </c>
      <c r="D26" s="33" t="s">
        <v>150</v>
      </c>
      <c r="E26" s="33" t="s">
        <v>151</v>
      </c>
      <c r="F26" s="34" t="s">
        <v>140</v>
      </c>
      <c r="G26" s="35">
        <v>35.77</v>
      </c>
      <c r="H26" s="35">
        <v>35.69</v>
      </c>
      <c r="I26" s="35"/>
      <c r="J26" s="35"/>
      <c r="K26" s="35"/>
      <c r="L26" s="35"/>
      <c r="M26" s="36">
        <f t="shared" si="1"/>
        <v>71.46000000000001</v>
      </c>
      <c r="N26" s="36">
        <f t="shared" si="2"/>
        <v>-71.46000000000001</v>
      </c>
      <c r="O26" s="37">
        <f t="shared" si="3"/>
        <v>18</v>
      </c>
    </row>
    <row r="27" spans="1:15" ht="13.5" customHeight="1">
      <c r="A27" s="39">
        <v>325</v>
      </c>
      <c r="B27" s="32" t="s">
        <v>36</v>
      </c>
      <c r="C27" s="32" t="s">
        <v>20</v>
      </c>
      <c r="D27" s="33" t="s">
        <v>152</v>
      </c>
      <c r="E27" s="33" t="s">
        <v>147</v>
      </c>
      <c r="F27" s="34" t="s">
        <v>72</v>
      </c>
      <c r="G27" s="35">
        <v>35.65</v>
      </c>
      <c r="H27" s="35">
        <v>35.87</v>
      </c>
      <c r="I27" s="35"/>
      <c r="J27" s="35"/>
      <c r="K27" s="35"/>
      <c r="L27" s="35"/>
      <c r="M27" s="36">
        <f t="shared" si="1"/>
        <v>71.52</v>
      </c>
      <c r="N27" s="36">
        <f t="shared" si="2"/>
        <v>-71.52</v>
      </c>
      <c r="O27" s="37">
        <f t="shared" si="3"/>
        <v>19</v>
      </c>
    </row>
    <row r="28" spans="1:15" ht="13.5" customHeight="1">
      <c r="A28" s="39">
        <v>348</v>
      </c>
      <c r="B28" s="32" t="s">
        <v>36</v>
      </c>
      <c r="C28" s="32" t="s">
        <v>20</v>
      </c>
      <c r="D28" s="33" t="s">
        <v>113</v>
      </c>
      <c r="E28" s="33" t="s">
        <v>153</v>
      </c>
      <c r="F28" s="34" t="s">
        <v>111</v>
      </c>
      <c r="G28" s="35">
        <v>35.65</v>
      </c>
      <c r="H28" s="35">
        <v>35.93</v>
      </c>
      <c r="I28" s="35"/>
      <c r="J28" s="35"/>
      <c r="K28" s="35"/>
      <c r="L28" s="35"/>
      <c r="M28" s="36">
        <f t="shared" si="1"/>
        <v>71.58</v>
      </c>
      <c r="N28" s="36">
        <f t="shared" si="2"/>
        <v>-71.58</v>
      </c>
      <c r="O28" s="37">
        <f t="shared" si="3"/>
        <v>20</v>
      </c>
    </row>
    <row r="29" spans="1:15" ht="13.5" customHeight="1">
      <c r="A29" s="39">
        <v>378</v>
      </c>
      <c r="B29" s="32" t="s">
        <v>36</v>
      </c>
      <c r="C29" s="32" t="s">
        <v>20</v>
      </c>
      <c r="D29" s="33" t="s">
        <v>154</v>
      </c>
      <c r="E29" s="33" t="s">
        <v>155</v>
      </c>
      <c r="F29" s="34" t="s">
        <v>72</v>
      </c>
      <c r="G29" s="35">
        <v>35.86</v>
      </c>
      <c r="H29" s="35">
        <v>35.76</v>
      </c>
      <c r="I29" s="35"/>
      <c r="J29" s="35"/>
      <c r="K29" s="35"/>
      <c r="L29" s="35"/>
      <c r="M29" s="36">
        <f t="shared" si="1"/>
        <v>71.62</v>
      </c>
      <c r="N29" s="36">
        <f t="shared" si="2"/>
        <v>-71.62</v>
      </c>
      <c r="O29" s="37">
        <f t="shared" si="3"/>
        <v>21</v>
      </c>
    </row>
    <row r="30" spans="1:15" ht="13.5" customHeight="1">
      <c r="A30" s="39">
        <v>335</v>
      </c>
      <c r="B30" s="32" t="s">
        <v>36</v>
      </c>
      <c r="C30" s="32" t="s">
        <v>20</v>
      </c>
      <c r="D30" s="33" t="s">
        <v>91</v>
      </c>
      <c r="E30" s="33" t="s">
        <v>156</v>
      </c>
      <c r="F30" s="34" t="s">
        <v>93</v>
      </c>
      <c r="G30" s="35">
        <v>35.9</v>
      </c>
      <c r="H30" s="35">
        <v>35.82</v>
      </c>
      <c r="I30" s="35"/>
      <c r="J30" s="35"/>
      <c r="K30" s="35"/>
      <c r="L30" s="35"/>
      <c r="M30" s="36">
        <f t="shared" si="1"/>
        <v>71.72</v>
      </c>
      <c r="N30" s="36">
        <f t="shared" si="2"/>
        <v>-71.72</v>
      </c>
      <c r="O30" s="37">
        <f t="shared" si="3"/>
        <v>22</v>
      </c>
    </row>
    <row r="31" spans="1:15" ht="13.5" customHeight="1">
      <c r="A31" s="39">
        <v>364</v>
      </c>
      <c r="B31" s="32" t="s">
        <v>36</v>
      </c>
      <c r="C31" s="32" t="s">
        <v>20</v>
      </c>
      <c r="D31" s="33" t="s">
        <v>157</v>
      </c>
      <c r="E31" s="33" t="s">
        <v>158</v>
      </c>
      <c r="F31" s="34" t="s">
        <v>48</v>
      </c>
      <c r="G31" s="35">
        <v>35.79</v>
      </c>
      <c r="H31" s="35">
        <v>35.95</v>
      </c>
      <c r="I31" s="35"/>
      <c r="J31" s="35"/>
      <c r="K31" s="35"/>
      <c r="L31" s="35"/>
      <c r="M31" s="36">
        <f t="shared" si="1"/>
        <v>71.74000000000001</v>
      </c>
      <c r="N31" s="36">
        <f t="shared" si="2"/>
        <v>-71.74000000000001</v>
      </c>
      <c r="O31" s="37">
        <f t="shared" si="3"/>
        <v>23</v>
      </c>
    </row>
    <row r="32" spans="1:15" ht="13.5" customHeight="1">
      <c r="A32" s="39">
        <v>338</v>
      </c>
      <c r="B32" s="32" t="s">
        <v>36</v>
      </c>
      <c r="C32" s="32" t="s">
        <v>20</v>
      </c>
      <c r="D32" s="33" t="s">
        <v>206</v>
      </c>
      <c r="E32" s="33" t="s">
        <v>95</v>
      </c>
      <c r="F32" s="34" t="s">
        <v>66</v>
      </c>
      <c r="G32" s="35">
        <v>36.03</v>
      </c>
      <c r="H32" s="35">
        <v>35.84</v>
      </c>
      <c r="I32" s="35"/>
      <c r="J32" s="35"/>
      <c r="K32" s="35"/>
      <c r="L32" s="35"/>
      <c r="M32" s="36">
        <f t="shared" si="1"/>
        <v>71.87</v>
      </c>
      <c r="N32" s="36">
        <f t="shared" si="2"/>
        <v>-71.87</v>
      </c>
      <c r="O32" s="37">
        <f t="shared" si="3"/>
        <v>24</v>
      </c>
    </row>
    <row r="33" spans="1:15" ht="13.5" customHeight="1">
      <c r="A33" s="39">
        <v>331</v>
      </c>
      <c r="B33" s="32" t="s">
        <v>36</v>
      </c>
      <c r="C33" s="32" t="s">
        <v>20</v>
      </c>
      <c r="D33" s="33" t="s">
        <v>159</v>
      </c>
      <c r="E33" s="33" t="s">
        <v>160</v>
      </c>
      <c r="F33" s="34" t="s">
        <v>93</v>
      </c>
      <c r="G33" s="35">
        <v>35.87</v>
      </c>
      <c r="H33" s="35">
        <v>36.01</v>
      </c>
      <c r="I33" s="35"/>
      <c r="J33" s="35"/>
      <c r="K33" s="35"/>
      <c r="L33" s="35"/>
      <c r="M33" s="36">
        <f t="shared" si="1"/>
        <v>71.88</v>
      </c>
      <c r="N33" s="36">
        <f t="shared" si="2"/>
        <v>-71.88</v>
      </c>
      <c r="O33" s="37">
        <f t="shared" si="3"/>
        <v>25</v>
      </c>
    </row>
    <row r="34" spans="1:15" ht="13.5" customHeight="1">
      <c r="A34" s="39">
        <v>301</v>
      </c>
      <c r="B34" s="32" t="s">
        <v>36</v>
      </c>
      <c r="C34" s="32" t="s">
        <v>20</v>
      </c>
      <c r="D34" s="33" t="s">
        <v>146</v>
      </c>
      <c r="E34" s="33" t="s">
        <v>161</v>
      </c>
      <c r="F34" s="34" t="s">
        <v>148</v>
      </c>
      <c r="G34" s="35">
        <v>36.02</v>
      </c>
      <c r="H34" s="35">
        <v>35.87</v>
      </c>
      <c r="I34" s="35"/>
      <c r="J34" s="35"/>
      <c r="K34" s="35"/>
      <c r="L34" s="35"/>
      <c r="M34" s="36">
        <f t="shared" si="1"/>
        <v>71.89</v>
      </c>
      <c r="N34" s="36">
        <f t="shared" si="2"/>
        <v>-71.89</v>
      </c>
      <c r="O34" s="37">
        <f t="shared" si="3"/>
        <v>26</v>
      </c>
    </row>
    <row r="35" spans="1:15" ht="13.5" customHeight="1">
      <c r="A35" s="39">
        <v>329</v>
      </c>
      <c r="B35" s="32" t="s">
        <v>36</v>
      </c>
      <c r="C35" s="32" t="s">
        <v>20</v>
      </c>
      <c r="D35" s="33" t="s">
        <v>157</v>
      </c>
      <c r="E35" s="33" t="s">
        <v>162</v>
      </c>
      <c r="F35" s="34" t="s">
        <v>48</v>
      </c>
      <c r="G35" s="35">
        <v>35.92</v>
      </c>
      <c r="H35" s="35">
        <v>36.09</v>
      </c>
      <c r="I35" s="35"/>
      <c r="J35" s="35"/>
      <c r="K35" s="35"/>
      <c r="L35" s="35"/>
      <c r="M35" s="36">
        <f t="shared" si="1"/>
        <v>72.01</v>
      </c>
      <c r="N35" s="36">
        <f t="shared" si="2"/>
        <v>-72.01</v>
      </c>
      <c r="O35" s="37">
        <f t="shared" si="3"/>
        <v>27</v>
      </c>
    </row>
    <row r="36" spans="1:15" ht="13.5" customHeight="1">
      <c r="A36" s="39">
        <v>344</v>
      </c>
      <c r="B36" s="32" t="s">
        <v>36</v>
      </c>
      <c r="C36" s="32" t="s">
        <v>20</v>
      </c>
      <c r="D36" s="33" t="s">
        <v>113</v>
      </c>
      <c r="E36" s="33" t="s">
        <v>163</v>
      </c>
      <c r="F36" s="34" t="s">
        <v>111</v>
      </c>
      <c r="G36" s="35">
        <v>35.72</v>
      </c>
      <c r="H36" s="35">
        <v>36.31</v>
      </c>
      <c r="I36" s="35"/>
      <c r="J36" s="35"/>
      <c r="K36" s="35"/>
      <c r="L36" s="35"/>
      <c r="M36" s="36">
        <f t="shared" si="1"/>
        <v>72.03</v>
      </c>
      <c r="N36" s="36">
        <f t="shared" si="2"/>
        <v>-72.03</v>
      </c>
      <c r="O36" s="37">
        <f t="shared" si="3"/>
        <v>28</v>
      </c>
    </row>
    <row r="37" spans="1:15" ht="13.5" customHeight="1">
      <c r="A37" s="39">
        <v>356</v>
      </c>
      <c r="B37" s="32" t="s">
        <v>36</v>
      </c>
      <c r="C37" s="32" t="s">
        <v>20</v>
      </c>
      <c r="D37" s="33" t="s">
        <v>164</v>
      </c>
      <c r="E37" s="33" t="s">
        <v>68</v>
      </c>
      <c r="F37" s="34" t="s">
        <v>62</v>
      </c>
      <c r="G37" s="35">
        <v>36.02</v>
      </c>
      <c r="H37" s="35">
        <v>36.18</v>
      </c>
      <c r="I37" s="35"/>
      <c r="J37" s="35"/>
      <c r="K37" s="35"/>
      <c r="L37" s="35"/>
      <c r="M37" s="36">
        <f t="shared" si="1"/>
        <v>72.2</v>
      </c>
      <c r="N37" s="36">
        <f t="shared" si="2"/>
        <v>-72.2</v>
      </c>
      <c r="O37" s="37">
        <f t="shared" si="3"/>
        <v>29</v>
      </c>
    </row>
    <row r="38" spans="1:15" ht="13.5" customHeight="1">
      <c r="A38" s="39">
        <v>318</v>
      </c>
      <c r="B38" s="32" t="s">
        <v>19</v>
      </c>
      <c r="C38" s="32" t="s">
        <v>20</v>
      </c>
      <c r="D38" s="33" t="s">
        <v>60</v>
      </c>
      <c r="E38" s="33" t="s">
        <v>165</v>
      </c>
      <c r="F38" s="34" t="s">
        <v>62</v>
      </c>
      <c r="G38" s="35">
        <v>36.31</v>
      </c>
      <c r="H38" s="35">
        <v>35.91</v>
      </c>
      <c r="I38" s="35"/>
      <c r="J38" s="35"/>
      <c r="K38" s="35"/>
      <c r="L38" s="35"/>
      <c r="M38" s="36">
        <f t="shared" si="1"/>
        <v>72.22</v>
      </c>
      <c r="N38" s="36">
        <f t="shared" si="2"/>
        <v>-72.22</v>
      </c>
      <c r="O38" s="37">
        <f t="shared" si="3"/>
        <v>30</v>
      </c>
    </row>
    <row r="39" spans="1:15" ht="13.5" customHeight="1">
      <c r="A39" s="39">
        <v>328</v>
      </c>
      <c r="B39" s="32" t="s">
        <v>36</v>
      </c>
      <c r="C39" s="32" t="s">
        <v>20</v>
      </c>
      <c r="D39" s="33" t="s">
        <v>166</v>
      </c>
      <c r="E39" s="33" t="s">
        <v>167</v>
      </c>
      <c r="F39" s="34" t="s">
        <v>72</v>
      </c>
      <c r="G39" s="35">
        <v>36.21</v>
      </c>
      <c r="H39" s="35">
        <v>36.06</v>
      </c>
      <c r="I39" s="35"/>
      <c r="J39" s="35"/>
      <c r="K39" s="35"/>
      <c r="L39" s="35"/>
      <c r="M39" s="36">
        <f t="shared" si="1"/>
        <v>72.27000000000001</v>
      </c>
      <c r="N39" s="36">
        <f t="shared" si="2"/>
        <v>-72.27000000000001</v>
      </c>
      <c r="O39" s="37">
        <f t="shared" si="3"/>
        <v>31</v>
      </c>
    </row>
    <row r="40" spans="1:15" ht="13.5" customHeight="1">
      <c r="A40" s="39">
        <v>346</v>
      </c>
      <c r="B40" s="32" t="s">
        <v>36</v>
      </c>
      <c r="C40" s="32" t="s">
        <v>20</v>
      </c>
      <c r="D40" s="33" t="s">
        <v>52</v>
      </c>
      <c r="E40" s="33" t="s">
        <v>168</v>
      </c>
      <c r="F40" s="34" t="s">
        <v>169</v>
      </c>
      <c r="G40" s="35">
        <v>36.19</v>
      </c>
      <c r="H40" s="35">
        <v>36.15</v>
      </c>
      <c r="I40" s="35"/>
      <c r="J40" s="35"/>
      <c r="K40" s="35"/>
      <c r="L40" s="35"/>
      <c r="M40" s="36">
        <f t="shared" si="1"/>
        <v>72.34</v>
      </c>
      <c r="N40" s="36">
        <f t="shared" si="2"/>
        <v>-72.34</v>
      </c>
      <c r="O40" s="37">
        <f t="shared" si="3"/>
        <v>32</v>
      </c>
    </row>
    <row r="41" spans="1:15" ht="13.5" customHeight="1">
      <c r="A41" s="39">
        <v>384</v>
      </c>
      <c r="B41" s="32" t="s">
        <v>36</v>
      </c>
      <c r="C41" s="32" t="s">
        <v>20</v>
      </c>
      <c r="D41" s="33" t="s">
        <v>112</v>
      </c>
      <c r="E41" s="33" t="s">
        <v>170</v>
      </c>
      <c r="F41" s="34" t="s">
        <v>66</v>
      </c>
      <c r="G41" s="35">
        <v>36.42</v>
      </c>
      <c r="H41" s="35">
        <v>36.25</v>
      </c>
      <c r="I41" s="35"/>
      <c r="J41" s="35"/>
      <c r="K41" s="35"/>
      <c r="L41" s="35"/>
      <c r="M41" s="36">
        <f t="shared" si="1"/>
        <v>72.67</v>
      </c>
      <c r="N41" s="36">
        <f t="shared" si="2"/>
        <v>-72.67</v>
      </c>
      <c r="O41" s="37">
        <f t="shared" si="3"/>
        <v>33</v>
      </c>
    </row>
    <row r="42" spans="1:15" ht="13.5" customHeight="1">
      <c r="A42" s="39">
        <v>347</v>
      </c>
      <c r="B42" s="32" t="s">
        <v>36</v>
      </c>
      <c r="C42" s="32" t="s">
        <v>20</v>
      </c>
      <c r="D42" s="33" t="s">
        <v>171</v>
      </c>
      <c r="E42" s="33" t="s">
        <v>25</v>
      </c>
      <c r="F42" s="34" t="s">
        <v>93</v>
      </c>
      <c r="G42" s="35">
        <v>36.28</v>
      </c>
      <c r="H42" s="35">
        <v>36.53</v>
      </c>
      <c r="I42" s="35"/>
      <c r="J42" s="35"/>
      <c r="K42" s="35"/>
      <c r="L42" s="35"/>
      <c r="M42" s="36">
        <f t="shared" si="1"/>
        <v>72.81</v>
      </c>
      <c r="N42" s="36">
        <f t="shared" si="2"/>
        <v>-72.81</v>
      </c>
      <c r="O42" s="37">
        <f t="shared" si="3"/>
        <v>34</v>
      </c>
    </row>
    <row r="43" spans="1:15" ht="13.5" customHeight="1">
      <c r="A43" s="39">
        <v>380</v>
      </c>
      <c r="B43" s="32" t="s">
        <v>36</v>
      </c>
      <c r="C43" s="32" t="s">
        <v>20</v>
      </c>
      <c r="D43" s="33" t="s">
        <v>55</v>
      </c>
      <c r="E43" s="33" t="s">
        <v>172</v>
      </c>
      <c r="F43" s="34" t="s">
        <v>57</v>
      </c>
      <c r="G43" s="35">
        <v>99</v>
      </c>
      <c r="H43" s="35"/>
      <c r="I43" s="35"/>
      <c r="J43" s="35"/>
      <c r="K43" s="35"/>
      <c r="L43" s="35"/>
      <c r="M43" s="36">
        <f t="shared" si="1"/>
        <v>99</v>
      </c>
      <c r="N43" s="36">
        <f t="shared" si="2"/>
        <v>-99</v>
      </c>
      <c r="O43" s="37">
        <f t="shared" si="3"/>
        <v>35</v>
      </c>
    </row>
    <row r="44" spans="1:15" ht="13.5" customHeight="1">
      <c r="A44" s="39">
        <v>382</v>
      </c>
      <c r="B44" s="32" t="s">
        <v>36</v>
      </c>
      <c r="C44" s="32" t="s">
        <v>20</v>
      </c>
      <c r="D44" s="33" t="s">
        <v>173</v>
      </c>
      <c r="E44" s="33" t="s">
        <v>174</v>
      </c>
      <c r="F44" s="34" t="s">
        <v>66</v>
      </c>
      <c r="G44" s="35">
        <v>99</v>
      </c>
      <c r="H44" s="35"/>
      <c r="I44" s="35"/>
      <c r="J44" s="35"/>
      <c r="K44" s="35"/>
      <c r="L44" s="35"/>
      <c r="M44" s="36">
        <f t="shared" si="1"/>
        <v>99</v>
      </c>
      <c r="N44" s="36">
        <f t="shared" si="2"/>
        <v>-99</v>
      </c>
      <c r="O44" s="37">
        <f t="shared" si="3"/>
        <v>35</v>
      </c>
    </row>
    <row r="45" spans="1:15" ht="13.5" customHeight="1">
      <c r="A45" s="39">
        <v>383</v>
      </c>
      <c r="B45" s="32" t="s">
        <v>36</v>
      </c>
      <c r="C45" s="32" t="s">
        <v>20</v>
      </c>
      <c r="D45" s="33" t="s">
        <v>115</v>
      </c>
      <c r="E45" s="33" t="s">
        <v>175</v>
      </c>
      <c r="F45" s="34" t="s">
        <v>135</v>
      </c>
      <c r="G45" s="35">
        <v>99</v>
      </c>
      <c r="H45" s="35"/>
      <c r="I45" s="35"/>
      <c r="J45" s="35"/>
      <c r="K45" s="35"/>
      <c r="L45" s="35"/>
      <c r="M45" s="36">
        <f t="shared" si="1"/>
        <v>99</v>
      </c>
      <c r="N45" s="36">
        <f t="shared" si="2"/>
        <v>-99</v>
      </c>
      <c r="O45" s="37">
        <f t="shared" si="3"/>
        <v>35</v>
      </c>
    </row>
  </sheetData>
  <autoFilter ref="A8:P45"/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P27"/>
  <sheetViews>
    <sheetView zoomScale="70" zoomScaleNormal="70" workbookViewId="0" topLeftCell="A1">
      <pane xSplit="5" ySplit="7" topLeftCell="F8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8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15" customWidth="1"/>
    <col min="16" max="16" width="3.8515625" style="5" customWidth="1"/>
  </cols>
  <sheetData>
    <row r="1" spans="1:16" s="6" customFormat="1" ht="30">
      <c r="A1" s="1" t="s">
        <v>176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</row>
    <row r="2" spans="1:16" s="6" customFormat="1" ht="30">
      <c r="A2" s="1" t="s">
        <v>177</v>
      </c>
      <c r="B2" s="1"/>
      <c r="C2" s="1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</row>
    <row r="3" spans="4:16" s="6" customFormat="1" ht="9.75" customHeight="1">
      <c r="D3" s="8"/>
      <c r="O3" s="9"/>
      <c r="P3" s="5"/>
    </row>
    <row r="4" spans="1:13" ht="15" customHeight="1">
      <c r="A4" s="10" t="s">
        <v>2</v>
      </c>
      <c r="B4" s="11"/>
      <c r="C4" s="11"/>
      <c r="D4" s="12"/>
      <c r="E4" s="11"/>
      <c r="F4" s="11"/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4">
        <v>1</v>
      </c>
      <c r="M4" s="3"/>
    </row>
    <row r="5" spans="1:12" ht="16.5" customHeight="1">
      <c r="A5" s="16" t="s">
        <v>3</v>
      </c>
      <c r="B5" s="2"/>
      <c r="C5" s="2"/>
      <c r="D5" s="3"/>
      <c r="E5" s="3"/>
      <c r="F5" s="3"/>
      <c r="G5" s="17">
        <f aca="true" t="shared" si="0" ref="G5:L5">MIN(G9:G17)</f>
        <v>35.34</v>
      </c>
      <c r="H5" s="17">
        <f t="shared" si="0"/>
        <v>35.39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8">
        <f t="shared" si="0"/>
        <v>0</v>
      </c>
    </row>
    <row r="6" spans="1:12" ht="18" customHeight="1">
      <c r="A6" s="16"/>
      <c r="B6" s="2"/>
      <c r="C6" s="2"/>
      <c r="D6" s="3"/>
      <c r="E6" s="3"/>
      <c r="F6" s="3"/>
      <c r="G6" s="19"/>
      <c r="H6" s="19"/>
      <c r="I6" s="19"/>
      <c r="J6" s="19"/>
      <c r="K6" s="19"/>
      <c r="L6" s="20"/>
    </row>
    <row r="7" spans="1:16" s="29" customFormat="1" ht="38.25">
      <c r="A7" s="21" t="s">
        <v>4</v>
      </c>
      <c r="B7" s="22" t="s">
        <v>5</v>
      </c>
      <c r="C7" s="22" t="s">
        <v>6</v>
      </c>
      <c r="D7" s="23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6" t="s">
        <v>16</v>
      </c>
      <c r="N7" s="24"/>
      <c r="O7" s="27" t="s">
        <v>17</v>
      </c>
      <c r="P7" s="28" t="s">
        <v>18</v>
      </c>
    </row>
    <row r="8" spans="1:12" ht="22.5" customHeight="1">
      <c r="A8" s="6"/>
      <c r="B8" s="6"/>
      <c r="C8" s="6"/>
      <c r="D8" s="8"/>
      <c r="E8" s="6"/>
      <c r="F8" s="6"/>
      <c r="G8" s="30"/>
      <c r="H8" s="30"/>
      <c r="I8" s="30"/>
      <c r="J8" s="30"/>
      <c r="K8" s="30"/>
      <c r="L8" s="30"/>
    </row>
    <row r="9" spans="1:15" ht="13.5" customHeight="1">
      <c r="A9" s="39">
        <v>505</v>
      </c>
      <c r="B9" s="32" t="s">
        <v>31</v>
      </c>
      <c r="C9" s="32" t="s">
        <v>20</v>
      </c>
      <c r="D9" s="33" t="s">
        <v>94</v>
      </c>
      <c r="E9" s="33" t="s">
        <v>178</v>
      </c>
      <c r="F9" s="34" t="s">
        <v>96</v>
      </c>
      <c r="G9" s="35">
        <v>35.45</v>
      </c>
      <c r="H9" s="35">
        <v>35.39</v>
      </c>
      <c r="I9" s="35"/>
      <c r="J9" s="35"/>
      <c r="K9" s="35"/>
      <c r="L9" s="35"/>
      <c r="M9" s="36">
        <f aca="true" t="shared" si="1" ref="M9:M27">(G9*$G$4+H9*$H$4+I9*$I$4+J9*$J$4+K9*$K$4+L9*$L$4)</f>
        <v>70.84</v>
      </c>
      <c r="N9" s="36">
        <f aca="true" t="shared" si="2" ref="N9:N27">IF(M9&gt;0,M9*-1,-1000)</f>
        <v>-70.84</v>
      </c>
      <c r="O9" s="37">
        <f aca="true" t="shared" si="3" ref="O9:O27">IF(M9&gt;0,RANK(N9,N$1:N$65536),0)</f>
        <v>1</v>
      </c>
    </row>
    <row r="10" spans="1:15" ht="13.5" customHeight="1">
      <c r="A10" s="39">
        <v>510</v>
      </c>
      <c r="B10" s="32" t="s">
        <v>31</v>
      </c>
      <c r="C10" s="32" t="s">
        <v>20</v>
      </c>
      <c r="D10" s="33" t="s">
        <v>179</v>
      </c>
      <c r="E10" s="33" t="s">
        <v>180</v>
      </c>
      <c r="F10" s="34" t="s">
        <v>57</v>
      </c>
      <c r="G10" s="35">
        <v>35.36</v>
      </c>
      <c r="H10" s="35">
        <v>35.53</v>
      </c>
      <c r="I10" s="35"/>
      <c r="J10" s="35"/>
      <c r="K10" s="35"/>
      <c r="L10" s="35"/>
      <c r="M10" s="36">
        <f t="shared" si="1"/>
        <v>70.89</v>
      </c>
      <c r="N10" s="36">
        <f t="shared" si="2"/>
        <v>-70.89</v>
      </c>
      <c r="O10" s="37">
        <f t="shared" si="3"/>
        <v>2</v>
      </c>
    </row>
    <row r="11" spans="1:15" ht="13.5" customHeight="1">
      <c r="A11" s="39">
        <v>701</v>
      </c>
      <c r="B11" s="32" t="s">
        <v>36</v>
      </c>
      <c r="C11" s="32" t="s">
        <v>20</v>
      </c>
      <c r="D11" s="33" t="s">
        <v>181</v>
      </c>
      <c r="E11" s="33" t="s">
        <v>101</v>
      </c>
      <c r="F11" s="34" t="s">
        <v>69</v>
      </c>
      <c r="G11" s="35">
        <v>35.34</v>
      </c>
      <c r="H11" s="35">
        <v>35.61</v>
      </c>
      <c r="I11" s="35"/>
      <c r="J11" s="35"/>
      <c r="K11" s="35"/>
      <c r="L11" s="35"/>
      <c r="M11" s="36">
        <f t="shared" si="1"/>
        <v>70.95</v>
      </c>
      <c r="N11" s="36">
        <f t="shared" si="2"/>
        <v>-70.95</v>
      </c>
      <c r="O11" s="37">
        <f t="shared" si="3"/>
        <v>3</v>
      </c>
    </row>
    <row r="12" spans="1:15" ht="13.5" customHeight="1">
      <c r="A12" s="39">
        <v>710</v>
      </c>
      <c r="B12" s="32" t="s">
        <v>36</v>
      </c>
      <c r="C12" s="32" t="s">
        <v>20</v>
      </c>
      <c r="D12" s="33" t="s">
        <v>182</v>
      </c>
      <c r="E12" s="33" t="s">
        <v>183</v>
      </c>
      <c r="F12" s="34" t="s">
        <v>69</v>
      </c>
      <c r="G12" s="35">
        <v>35.4</v>
      </c>
      <c r="H12" s="35">
        <v>35.56</v>
      </c>
      <c r="I12" s="35"/>
      <c r="J12" s="35"/>
      <c r="K12" s="35"/>
      <c r="L12" s="35"/>
      <c r="M12" s="36">
        <f t="shared" si="1"/>
        <v>70.96</v>
      </c>
      <c r="N12" s="36">
        <f t="shared" si="2"/>
        <v>-70.96</v>
      </c>
      <c r="O12" s="37">
        <f t="shared" si="3"/>
        <v>4</v>
      </c>
    </row>
    <row r="13" spans="1:15" ht="13.5" customHeight="1">
      <c r="A13" s="39">
        <v>705</v>
      </c>
      <c r="B13" s="32" t="s">
        <v>36</v>
      </c>
      <c r="C13" s="32" t="s">
        <v>20</v>
      </c>
      <c r="D13" s="33" t="s">
        <v>182</v>
      </c>
      <c r="E13" s="33" t="s">
        <v>184</v>
      </c>
      <c r="F13" s="34" t="s">
        <v>69</v>
      </c>
      <c r="G13" s="35">
        <v>35.65</v>
      </c>
      <c r="H13" s="35">
        <v>35.62</v>
      </c>
      <c r="I13" s="35"/>
      <c r="J13" s="35"/>
      <c r="K13" s="35"/>
      <c r="L13" s="35"/>
      <c r="M13" s="36">
        <f t="shared" si="1"/>
        <v>71.27</v>
      </c>
      <c r="N13" s="36">
        <f t="shared" si="2"/>
        <v>-71.27</v>
      </c>
      <c r="O13" s="37">
        <f t="shared" si="3"/>
        <v>5</v>
      </c>
    </row>
    <row r="14" spans="1:15" ht="13.5" customHeight="1">
      <c r="A14" s="39">
        <v>702</v>
      </c>
      <c r="B14" s="32" t="s">
        <v>36</v>
      </c>
      <c r="C14" s="32" t="s">
        <v>20</v>
      </c>
      <c r="D14" s="33" t="s">
        <v>185</v>
      </c>
      <c r="E14" s="33" t="s">
        <v>183</v>
      </c>
      <c r="F14" s="34" t="s">
        <v>51</v>
      </c>
      <c r="G14" s="35">
        <v>35.49</v>
      </c>
      <c r="H14" s="35">
        <v>35.79</v>
      </c>
      <c r="I14" s="35"/>
      <c r="J14" s="35"/>
      <c r="K14" s="35"/>
      <c r="L14" s="35"/>
      <c r="M14" s="36">
        <f t="shared" si="1"/>
        <v>71.28</v>
      </c>
      <c r="N14" s="36">
        <f t="shared" si="2"/>
        <v>-71.28</v>
      </c>
      <c r="O14" s="37">
        <f t="shared" si="3"/>
        <v>6</v>
      </c>
    </row>
    <row r="15" spans="1:15" ht="13.5" customHeight="1">
      <c r="A15" s="39">
        <v>504</v>
      </c>
      <c r="B15" s="32" t="s">
        <v>31</v>
      </c>
      <c r="C15" s="32" t="s">
        <v>20</v>
      </c>
      <c r="D15" s="33" t="s">
        <v>150</v>
      </c>
      <c r="E15" s="33" t="s">
        <v>186</v>
      </c>
      <c r="F15" s="34" t="s">
        <v>57</v>
      </c>
      <c r="G15" s="35">
        <v>35.65</v>
      </c>
      <c r="H15" s="35">
        <v>35.65</v>
      </c>
      <c r="I15" s="35"/>
      <c r="J15" s="35"/>
      <c r="K15" s="35"/>
      <c r="L15" s="35"/>
      <c r="M15" s="36">
        <f t="shared" si="1"/>
        <v>71.3</v>
      </c>
      <c r="N15" s="36">
        <f t="shared" si="2"/>
        <v>-71.3</v>
      </c>
      <c r="O15" s="37">
        <f t="shared" si="3"/>
        <v>7</v>
      </c>
    </row>
    <row r="16" spans="1:15" ht="13.5" customHeight="1">
      <c r="A16" s="39">
        <v>512</v>
      </c>
      <c r="B16" s="32" t="s">
        <v>31</v>
      </c>
      <c r="C16" s="32" t="s">
        <v>20</v>
      </c>
      <c r="D16" s="33" t="s">
        <v>187</v>
      </c>
      <c r="E16" s="33" t="s">
        <v>188</v>
      </c>
      <c r="F16" s="34" t="s">
        <v>48</v>
      </c>
      <c r="G16" s="35">
        <v>35.75</v>
      </c>
      <c r="H16" s="35">
        <v>35.55</v>
      </c>
      <c r="I16" s="35"/>
      <c r="J16" s="35"/>
      <c r="K16" s="35"/>
      <c r="L16" s="35"/>
      <c r="M16" s="36">
        <f t="shared" si="1"/>
        <v>71.3</v>
      </c>
      <c r="N16" s="36">
        <f t="shared" si="2"/>
        <v>-71.3</v>
      </c>
      <c r="O16" s="37">
        <f t="shared" si="3"/>
        <v>7</v>
      </c>
    </row>
    <row r="17" spans="1:15" ht="13.5" customHeight="1">
      <c r="A17" s="39">
        <v>703</v>
      </c>
      <c r="B17" s="32" t="s">
        <v>36</v>
      </c>
      <c r="C17" s="32" t="s">
        <v>20</v>
      </c>
      <c r="D17" s="33" t="s">
        <v>189</v>
      </c>
      <c r="E17" s="33" t="s">
        <v>190</v>
      </c>
      <c r="F17" s="34" t="s">
        <v>51</v>
      </c>
      <c r="G17" s="35">
        <v>35.67</v>
      </c>
      <c r="H17" s="35">
        <v>35.65</v>
      </c>
      <c r="I17" s="35"/>
      <c r="J17" s="35"/>
      <c r="K17" s="35"/>
      <c r="L17" s="35"/>
      <c r="M17" s="36">
        <f t="shared" si="1"/>
        <v>71.32</v>
      </c>
      <c r="N17" s="36">
        <f t="shared" si="2"/>
        <v>-71.32</v>
      </c>
      <c r="O17" s="37">
        <f t="shared" si="3"/>
        <v>9</v>
      </c>
    </row>
    <row r="18" spans="1:15" ht="13.5" customHeight="1">
      <c r="A18" s="39">
        <v>706</v>
      </c>
      <c r="B18" s="32" t="s">
        <v>36</v>
      </c>
      <c r="C18" s="32" t="s">
        <v>20</v>
      </c>
      <c r="D18" s="33" t="s">
        <v>191</v>
      </c>
      <c r="E18" s="33" t="s">
        <v>192</v>
      </c>
      <c r="F18" s="34" t="s">
        <v>51</v>
      </c>
      <c r="G18" s="35">
        <v>35.61</v>
      </c>
      <c r="H18" s="35">
        <v>35.74</v>
      </c>
      <c r="I18" s="35"/>
      <c r="J18" s="35"/>
      <c r="K18" s="35"/>
      <c r="L18" s="35"/>
      <c r="M18" s="36">
        <f t="shared" si="1"/>
        <v>71.35</v>
      </c>
      <c r="N18" s="36">
        <f t="shared" si="2"/>
        <v>-71.35</v>
      </c>
      <c r="O18" s="37">
        <f t="shared" si="3"/>
        <v>10</v>
      </c>
    </row>
    <row r="19" spans="1:15" ht="13.5" customHeight="1">
      <c r="A19" s="39">
        <v>507</v>
      </c>
      <c r="B19" s="32" t="s">
        <v>31</v>
      </c>
      <c r="C19" s="32" t="s">
        <v>20</v>
      </c>
      <c r="D19" s="33" t="s">
        <v>133</v>
      </c>
      <c r="E19" s="33" t="s">
        <v>193</v>
      </c>
      <c r="F19" s="34" t="s">
        <v>135</v>
      </c>
      <c r="G19" s="35">
        <v>35.64</v>
      </c>
      <c r="H19" s="35">
        <v>35.73</v>
      </c>
      <c r="I19" s="35"/>
      <c r="J19" s="35"/>
      <c r="K19" s="35"/>
      <c r="L19" s="35"/>
      <c r="M19" s="36">
        <f t="shared" si="1"/>
        <v>71.37</v>
      </c>
      <c r="N19" s="36">
        <f t="shared" si="2"/>
        <v>-71.37</v>
      </c>
      <c r="O19" s="37">
        <f t="shared" si="3"/>
        <v>11</v>
      </c>
    </row>
    <row r="20" spans="1:15" ht="13.5" customHeight="1">
      <c r="A20" s="39">
        <v>713</v>
      </c>
      <c r="B20" s="32" t="s">
        <v>36</v>
      </c>
      <c r="C20" s="32" t="s">
        <v>20</v>
      </c>
      <c r="D20" s="33" t="s">
        <v>194</v>
      </c>
      <c r="E20" s="33" t="s">
        <v>195</v>
      </c>
      <c r="F20" s="34" t="s">
        <v>51</v>
      </c>
      <c r="G20" s="35">
        <v>35.62</v>
      </c>
      <c r="H20" s="35">
        <v>35.76</v>
      </c>
      <c r="I20" s="35"/>
      <c r="J20" s="35"/>
      <c r="K20" s="35"/>
      <c r="L20" s="35"/>
      <c r="M20" s="36">
        <f t="shared" si="1"/>
        <v>71.38</v>
      </c>
      <c r="N20" s="36">
        <f t="shared" si="2"/>
        <v>-71.38</v>
      </c>
      <c r="O20" s="37">
        <f t="shared" si="3"/>
        <v>12</v>
      </c>
    </row>
    <row r="21" spans="1:15" ht="13.5" customHeight="1">
      <c r="A21" s="39">
        <v>708</v>
      </c>
      <c r="B21" s="32" t="s">
        <v>36</v>
      </c>
      <c r="C21" s="32" t="s">
        <v>20</v>
      </c>
      <c r="D21" s="33" t="s">
        <v>67</v>
      </c>
      <c r="E21" s="33" t="s">
        <v>196</v>
      </c>
      <c r="F21" s="34" t="s">
        <v>69</v>
      </c>
      <c r="G21" s="35">
        <v>35.57</v>
      </c>
      <c r="H21" s="35">
        <v>35.84</v>
      </c>
      <c r="I21" s="35"/>
      <c r="J21" s="35"/>
      <c r="K21" s="35"/>
      <c r="L21" s="35"/>
      <c r="M21" s="36">
        <f t="shared" si="1"/>
        <v>71.41</v>
      </c>
      <c r="N21" s="36">
        <f t="shared" si="2"/>
        <v>-71.41</v>
      </c>
      <c r="O21" s="37">
        <f t="shared" si="3"/>
        <v>13</v>
      </c>
    </row>
    <row r="22" spans="1:15" ht="13.5" customHeight="1">
      <c r="A22" s="39">
        <v>506</v>
      </c>
      <c r="B22" s="32" t="s">
        <v>31</v>
      </c>
      <c r="C22" s="32" t="s">
        <v>20</v>
      </c>
      <c r="D22" s="33" t="s">
        <v>179</v>
      </c>
      <c r="E22" s="33" t="s">
        <v>197</v>
      </c>
      <c r="F22" s="34" t="s">
        <v>198</v>
      </c>
      <c r="G22" s="35">
        <v>35.74</v>
      </c>
      <c r="H22" s="35">
        <v>36.02</v>
      </c>
      <c r="I22" s="35"/>
      <c r="J22" s="35"/>
      <c r="K22" s="35"/>
      <c r="L22" s="35"/>
      <c r="M22" s="36">
        <f t="shared" si="1"/>
        <v>71.76</v>
      </c>
      <c r="N22" s="36">
        <f t="shared" si="2"/>
        <v>-71.76</v>
      </c>
      <c r="O22" s="37">
        <f t="shared" si="3"/>
        <v>14</v>
      </c>
    </row>
    <row r="23" spans="1:15" ht="13.5" customHeight="1">
      <c r="A23" s="39">
        <v>707</v>
      </c>
      <c r="B23" s="32" t="s">
        <v>36</v>
      </c>
      <c r="C23" s="32" t="s">
        <v>20</v>
      </c>
      <c r="D23" s="33" t="s">
        <v>189</v>
      </c>
      <c r="E23" s="33" t="s">
        <v>199</v>
      </c>
      <c r="F23" s="34" t="s">
        <v>51</v>
      </c>
      <c r="G23" s="35">
        <v>35.93</v>
      </c>
      <c r="H23" s="35">
        <v>35.83</v>
      </c>
      <c r="I23" s="35"/>
      <c r="J23" s="35"/>
      <c r="K23" s="35"/>
      <c r="L23" s="35"/>
      <c r="M23" s="36">
        <f t="shared" si="1"/>
        <v>71.76</v>
      </c>
      <c r="N23" s="36">
        <f t="shared" si="2"/>
        <v>-71.76</v>
      </c>
      <c r="O23" s="37">
        <f t="shared" si="3"/>
        <v>14</v>
      </c>
    </row>
    <row r="24" spans="1:15" ht="13.5" customHeight="1">
      <c r="A24" s="39">
        <v>709</v>
      </c>
      <c r="B24" s="32" t="s">
        <v>36</v>
      </c>
      <c r="C24" s="32" t="s">
        <v>20</v>
      </c>
      <c r="D24" s="33" t="s">
        <v>185</v>
      </c>
      <c r="E24" s="33" t="s">
        <v>200</v>
      </c>
      <c r="F24" s="34" t="s">
        <v>51</v>
      </c>
      <c r="G24" s="35">
        <v>35.98</v>
      </c>
      <c r="H24" s="35">
        <v>35.78</v>
      </c>
      <c r="I24" s="35"/>
      <c r="J24" s="35"/>
      <c r="K24" s="35"/>
      <c r="L24" s="35"/>
      <c r="M24" s="36">
        <f t="shared" si="1"/>
        <v>71.76</v>
      </c>
      <c r="N24" s="36">
        <f t="shared" si="2"/>
        <v>-71.76</v>
      </c>
      <c r="O24" s="37">
        <f t="shared" si="3"/>
        <v>14</v>
      </c>
    </row>
    <row r="25" spans="1:15" ht="13.5" customHeight="1">
      <c r="A25" s="39">
        <v>711</v>
      </c>
      <c r="B25" s="32" t="s">
        <v>36</v>
      </c>
      <c r="C25" s="32" t="s">
        <v>20</v>
      </c>
      <c r="D25" s="33" t="s">
        <v>58</v>
      </c>
      <c r="E25" s="33" t="s">
        <v>110</v>
      </c>
      <c r="F25" s="34" t="s">
        <v>51</v>
      </c>
      <c r="G25" s="35">
        <v>36.06</v>
      </c>
      <c r="H25" s="35">
        <v>35.8</v>
      </c>
      <c r="I25" s="35"/>
      <c r="J25" s="35"/>
      <c r="K25" s="35"/>
      <c r="L25" s="35"/>
      <c r="M25" s="36">
        <f t="shared" si="1"/>
        <v>71.86</v>
      </c>
      <c r="N25" s="36">
        <f t="shared" si="2"/>
        <v>-71.86</v>
      </c>
      <c r="O25" s="37">
        <f t="shared" si="3"/>
        <v>17</v>
      </c>
    </row>
    <row r="26" spans="1:15" ht="13.5" customHeight="1">
      <c r="A26" s="39">
        <v>712</v>
      </c>
      <c r="B26" s="32" t="s">
        <v>36</v>
      </c>
      <c r="C26" s="32" t="s">
        <v>20</v>
      </c>
      <c r="D26" s="33" t="s">
        <v>201</v>
      </c>
      <c r="E26" s="33" t="s">
        <v>202</v>
      </c>
      <c r="F26" s="34" t="s">
        <v>51</v>
      </c>
      <c r="G26" s="35">
        <v>35.86</v>
      </c>
      <c r="H26" s="35">
        <v>36.17</v>
      </c>
      <c r="I26" s="35"/>
      <c r="J26" s="35"/>
      <c r="K26" s="35"/>
      <c r="L26" s="35"/>
      <c r="M26" s="36">
        <f t="shared" si="1"/>
        <v>72.03</v>
      </c>
      <c r="N26" s="36">
        <f t="shared" si="2"/>
        <v>-72.03</v>
      </c>
      <c r="O26" s="37">
        <f t="shared" si="3"/>
        <v>18</v>
      </c>
    </row>
    <row r="27" spans="1:15" ht="13.5" customHeight="1">
      <c r="A27" s="39">
        <v>704</v>
      </c>
      <c r="B27" s="32" t="s">
        <v>36</v>
      </c>
      <c r="C27" s="32" t="s">
        <v>20</v>
      </c>
      <c r="D27" s="33" t="s">
        <v>58</v>
      </c>
      <c r="E27" s="33" t="s">
        <v>59</v>
      </c>
      <c r="F27" s="34" t="s">
        <v>51</v>
      </c>
      <c r="G27" s="35">
        <v>99</v>
      </c>
      <c r="H27" s="35"/>
      <c r="I27" s="35"/>
      <c r="J27" s="35"/>
      <c r="K27" s="35"/>
      <c r="L27" s="35"/>
      <c r="M27" s="36">
        <f t="shared" si="1"/>
        <v>99</v>
      </c>
      <c r="N27" s="36">
        <f t="shared" si="2"/>
        <v>-99</v>
      </c>
      <c r="O27" s="37">
        <f t="shared" si="3"/>
        <v>19</v>
      </c>
    </row>
  </sheetData>
  <autoFilter ref="A8:P17"/>
  <printOptions/>
  <pageMargins left="0.3937007874015748" right="0.1968503937007874" top="0.46" bottom="0.5511811023622047" header="0.15748031496062992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P39"/>
  <sheetViews>
    <sheetView tabSelected="1" zoomScale="70" zoomScaleNormal="70" workbookViewId="0" topLeftCell="A1">
      <pane xSplit="5" ySplit="7" topLeftCell="F8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8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15" customWidth="1"/>
    <col min="16" max="16" width="3.8515625" style="5" customWidth="1"/>
  </cols>
  <sheetData>
    <row r="1" spans="1:16" s="6" customFormat="1" ht="30">
      <c r="A1" s="1" t="s">
        <v>176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</row>
    <row r="2" spans="1:16" s="6" customFormat="1" ht="30">
      <c r="A2" s="1" t="s">
        <v>203</v>
      </c>
      <c r="B2" s="1"/>
      <c r="C2" s="1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</row>
    <row r="3" spans="4:16" s="6" customFormat="1" ht="9.75" customHeight="1">
      <c r="D3" s="8"/>
      <c r="O3" s="9"/>
      <c r="P3" s="5"/>
    </row>
    <row r="4" spans="1:13" ht="15" customHeight="1">
      <c r="A4" s="10" t="s">
        <v>2</v>
      </c>
      <c r="B4" s="11"/>
      <c r="C4" s="11"/>
      <c r="D4" s="12"/>
      <c r="E4" s="11"/>
      <c r="F4" s="11"/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4">
        <v>1</v>
      </c>
      <c r="M4" s="3"/>
    </row>
    <row r="5" spans="1:12" ht="16.5" customHeight="1">
      <c r="A5" s="16" t="s">
        <v>3</v>
      </c>
      <c r="B5" s="2"/>
      <c r="C5" s="2"/>
      <c r="D5" s="3"/>
      <c r="E5" s="3"/>
      <c r="F5" s="3"/>
      <c r="G5" s="17">
        <f aca="true" t="shared" si="0" ref="G5:L5">MIN(G9:G34)</f>
        <v>35.81</v>
      </c>
      <c r="H5" s="17">
        <f t="shared" si="0"/>
        <v>36.12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8">
        <f t="shared" si="0"/>
        <v>0</v>
      </c>
    </row>
    <row r="6" spans="1:12" ht="18" customHeight="1">
      <c r="A6" s="16"/>
      <c r="B6" s="2"/>
      <c r="C6" s="2"/>
      <c r="D6" s="3"/>
      <c r="E6" s="3"/>
      <c r="F6" s="3"/>
      <c r="G6" s="19"/>
      <c r="H6" s="19"/>
      <c r="I6" s="19"/>
      <c r="J6" s="19"/>
      <c r="K6" s="19"/>
      <c r="L6" s="20"/>
    </row>
    <row r="7" spans="1:16" s="29" customFormat="1" ht="38.25">
      <c r="A7" s="21" t="s">
        <v>4</v>
      </c>
      <c r="B7" s="22" t="s">
        <v>5</v>
      </c>
      <c r="C7" s="22" t="s">
        <v>6</v>
      </c>
      <c r="D7" s="23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6" t="s">
        <v>16</v>
      </c>
      <c r="N7" s="24"/>
      <c r="O7" s="27" t="s">
        <v>17</v>
      </c>
      <c r="P7" s="28" t="s">
        <v>18</v>
      </c>
    </row>
    <row r="8" spans="1:12" ht="22.5" customHeight="1">
      <c r="A8" s="6"/>
      <c r="B8" s="6"/>
      <c r="C8" s="6"/>
      <c r="D8" s="8"/>
      <c r="E8" s="6"/>
      <c r="F8" s="6"/>
      <c r="G8" s="30"/>
      <c r="H8" s="30"/>
      <c r="I8" s="30"/>
      <c r="J8" s="30"/>
      <c r="K8" s="30"/>
      <c r="L8" s="30"/>
    </row>
    <row r="9" spans="1:15" ht="13.5" customHeight="1">
      <c r="A9" s="31">
        <v>112</v>
      </c>
      <c r="B9" s="32" t="s">
        <v>19</v>
      </c>
      <c r="C9" s="32" t="s">
        <v>20</v>
      </c>
      <c r="D9" s="33" t="s">
        <v>46</v>
      </c>
      <c r="E9" s="33" t="s">
        <v>47</v>
      </c>
      <c r="F9" s="34" t="s">
        <v>48</v>
      </c>
      <c r="G9" s="35">
        <v>35.84</v>
      </c>
      <c r="H9" s="35">
        <v>36.19</v>
      </c>
      <c r="I9" s="35"/>
      <c r="J9" s="35"/>
      <c r="K9" s="35"/>
      <c r="L9" s="35"/>
      <c r="M9" s="36">
        <f>(G9*$G$4+H9*$H$4+I9*$I$4+J9*$J$4+K9*$K$4+L9*$L$4)</f>
        <v>72.03</v>
      </c>
      <c r="N9" s="36">
        <f>IF(M9&gt;0,M9*-1,-1000)</f>
        <v>-72.03</v>
      </c>
      <c r="O9" s="37">
        <f>IF(M9&gt;0,RANK(N9,N:N),0)</f>
        <v>1</v>
      </c>
    </row>
    <row r="10" spans="1:15" ht="13.5" customHeight="1">
      <c r="A10" s="31">
        <v>111</v>
      </c>
      <c r="B10" s="32" t="s">
        <v>19</v>
      </c>
      <c r="C10" s="32" t="s">
        <v>20</v>
      </c>
      <c r="D10" s="33" t="s">
        <v>21</v>
      </c>
      <c r="E10" s="33" t="s">
        <v>22</v>
      </c>
      <c r="F10" s="34" t="s">
        <v>23</v>
      </c>
      <c r="G10" s="35">
        <v>35.81</v>
      </c>
      <c r="H10" s="35">
        <v>36.23</v>
      </c>
      <c r="I10" s="35"/>
      <c r="J10" s="35"/>
      <c r="K10" s="35"/>
      <c r="L10" s="35"/>
      <c r="M10" s="36">
        <f>(G10*$G$4+H10*$H$4+I10*$I$4+J10*$J$4+K10*$K$4+L10*$L$4)</f>
        <v>72.03999999999999</v>
      </c>
      <c r="N10" s="36">
        <f>IF(M10&gt;0,M10*-1,-1000)</f>
        <v>-72.03999999999999</v>
      </c>
      <c r="O10" s="37">
        <f>IF(M10&gt;0,RANK(N10,N:N),0)</f>
        <v>2</v>
      </c>
    </row>
    <row r="11" spans="1:15" ht="13.5" customHeight="1">
      <c r="A11" s="31">
        <v>104</v>
      </c>
      <c r="B11" s="32" t="s">
        <v>19</v>
      </c>
      <c r="C11" s="32" t="s">
        <v>20</v>
      </c>
      <c r="D11" s="33" t="s">
        <v>52</v>
      </c>
      <c r="E11" s="33" t="s">
        <v>53</v>
      </c>
      <c r="F11" s="34" t="s">
        <v>169</v>
      </c>
      <c r="G11" s="35">
        <v>35.97</v>
      </c>
      <c r="H11" s="35">
        <v>36.12</v>
      </c>
      <c r="I11" s="35"/>
      <c r="J11" s="35"/>
      <c r="K11" s="35"/>
      <c r="L11" s="35"/>
      <c r="M11" s="36">
        <f>(G11*$G$4+H11*$H$4+I11*$I$4+J11*$J$4+K11*$K$4+L11*$L$4)</f>
        <v>72.09</v>
      </c>
      <c r="N11" s="36">
        <f>IF(M11&gt;0,M11*-1,-1000)</f>
        <v>-72.09</v>
      </c>
      <c r="O11" s="37">
        <f>IF(M11&gt;0,RANK(N11,N:N),0)</f>
        <v>3</v>
      </c>
    </row>
    <row r="12" spans="1:15" ht="13.5" customHeight="1">
      <c r="A12" s="31">
        <v>177</v>
      </c>
      <c r="B12" s="32" t="s">
        <v>19</v>
      </c>
      <c r="C12" s="32" t="s">
        <v>20</v>
      </c>
      <c r="D12" s="33" t="s">
        <v>55</v>
      </c>
      <c r="E12" s="33" t="s">
        <v>56</v>
      </c>
      <c r="F12" s="34" t="s">
        <v>57</v>
      </c>
      <c r="G12" s="35">
        <v>35.98</v>
      </c>
      <c r="H12" s="35">
        <v>36.14</v>
      </c>
      <c r="I12" s="35"/>
      <c r="J12" s="35"/>
      <c r="K12" s="35"/>
      <c r="L12" s="35"/>
      <c r="M12" s="36">
        <f>(G12*$G$4+H12*$H$4+I12*$I$4+J12*$J$4+K12*$K$4+L12*$L$4)</f>
        <v>72.12</v>
      </c>
      <c r="N12" s="36">
        <f>IF(M12&gt;0,M12*-1,-1000)</f>
        <v>-72.12</v>
      </c>
      <c r="O12" s="37">
        <f>IF(M12&gt;0,RANK(N12,N:N),0)</f>
        <v>4</v>
      </c>
    </row>
    <row r="13" spans="1:15" ht="13.5" customHeight="1">
      <c r="A13" s="31">
        <v>117</v>
      </c>
      <c r="B13" s="32" t="s">
        <v>19</v>
      </c>
      <c r="C13" s="32" t="s">
        <v>20</v>
      </c>
      <c r="D13" s="33" t="s">
        <v>60</v>
      </c>
      <c r="E13" s="33" t="s">
        <v>61</v>
      </c>
      <c r="F13" s="34" t="s">
        <v>62</v>
      </c>
      <c r="G13" s="35">
        <v>35.85</v>
      </c>
      <c r="H13" s="35">
        <v>36.37</v>
      </c>
      <c r="I13" s="35"/>
      <c r="J13" s="35"/>
      <c r="K13" s="35"/>
      <c r="L13" s="35"/>
      <c r="M13" s="36">
        <f>(G13*$G$4+H13*$H$4+I13*$I$4+J13*$J$4+K13*$K$4+L13*$L$4)</f>
        <v>72.22</v>
      </c>
      <c r="N13" s="36">
        <f>IF(M13&gt;0,M13*-1,-1000)</f>
        <v>-72.22</v>
      </c>
      <c r="O13" s="37">
        <f>IF(M13&gt;0,RANK(N13,N:N),0)</f>
        <v>5</v>
      </c>
    </row>
    <row r="14" spans="1:15" ht="13.5" customHeight="1">
      <c r="A14" s="31">
        <v>115</v>
      </c>
      <c r="B14" s="32" t="s">
        <v>19</v>
      </c>
      <c r="C14" s="32" t="s">
        <v>20</v>
      </c>
      <c r="D14" s="33" t="s">
        <v>64</v>
      </c>
      <c r="E14" s="33" t="s">
        <v>65</v>
      </c>
      <c r="F14" s="34" t="s">
        <v>66</v>
      </c>
      <c r="G14" s="35">
        <v>36.03</v>
      </c>
      <c r="H14" s="35">
        <v>36.3</v>
      </c>
      <c r="I14" s="35"/>
      <c r="J14" s="35"/>
      <c r="K14" s="35"/>
      <c r="L14" s="35"/>
      <c r="M14" s="36">
        <f>(G14*$G$4+H14*$H$4+I14*$I$4+J14*$J$4+K14*$K$4+L14*$L$4)</f>
        <v>72.33</v>
      </c>
      <c r="N14" s="36">
        <f>IF(M14&gt;0,M14*-1,-1000)</f>
        <v>-72.33</v>
      </c>
      <c r="O14" s="37">
        <f>IF(M14&gt;0,RANK(N14,N:N),0)</f>
        <v>6</v>
      </c>
    </row>
    <row r="15" spans="1:15" ht="13.5" customHeight="1">
      <c r="A15" s="31">
        <v>121</v>
      </c>
      <c r="B15" s="32" t="s">
        <v>19</v>
      </c>
      <c r="C15" s="32" t="s">
        <v>20</v>
      </c>
      <c r="D15" s="33" t="s">
        <v>70</v>
      </c>
      <c r="E15" s="33" t="s">
        <v>71</v>
      </c>
      <c r="F15" s="34" t="s">
        <v>72</v>
      </c>
      <c r="G15" s="35">
        <v>36.13</v>
      </c>
      <c r="H15" s="35">
        <v>36.28</v>
      </c>
      <c r="I15" s="35"/>
      <c r="J15" s="35"/>
      <c r="K15" s="35"/>
      <c r="L15" s="35"/>
      <c r="M15" s="36">
        <f>(G15*$G$4+H15*$H$4+I15*$I$4+J15*$J$4+K15*$K$4+L15*$L$4)</f>
        <v>72.41</v>
      </c>
      <c r="N15" s="36">
        <f>IF(M15&gt;0,M15*-1,-1000)</f>
        <v>-72.41</v>
      </c>
      <c r="O15" s="37">
        <f>IF(M15&gt;0,RANK(N15,N:N),0)</f>
        <v>7</v>
      </c>
    </row>
    <row r="16" spans="1:15" ht="13.5" customHeight="1">
      <c r="A16" s="31">
        <v>113</v>
      </c>
      <c r="B16" s="32" t="s">
        <v>19</v>
      </c>
      <c r="C16" s="32" t="s">
        <v>20</v>
      </c>
      <c r="D16" s="33" t="s">
        <v>73</v>
      </c>
      <c r="E16" s="33" t="s">
        <v>74</v>
      </c>
      <c r="F16" s="34" t="s">
        <v>75</v>
      </c>
      <c r="G16" s="35">
        <v>36.1</v>
      </c>
      <c r="H16" s="35">
        <v>36.33</v>
      </c>
      <c r="I16" s="35"/>
      <c r="J16" s="35"/>
      <c r="K16" s="35"/>
      <c r="L16" s="35"/>
      <c r="M16" s="36">
        <f>(G16*$G$4+H16*$H$4+I16*$I$4+J16*$J$4+K16*$K$4+L16*$L$4)</f>
        <v>72.43</v>
      </c>
      <c r="N16" s="36">
        <f>IF(M16&gt;0,M16*-1,-1000)</f>
        <v>-72.43</v>
      </c>
      <c r="O16" s="37">
        <f>IF(M16&gt;0,RANK(N16,N:N),0)</f>
        <v>8</v>
      </c>
    </row>
    <row r="17" spans="1:15" ht="13.5" customHeight="1">
      <c r="A17" s="31">
        <v>182</v>
      </c>
      <c r="B17" s="32" t="s">
        <v>19</v>
      </c>
      <c r="C17" s="32" t="s">
        <v>20</v>
      </c>
      <c r="D17" s="33" t="s">
        <v>55</v>
      </c>
      <c r="E17" s="33" t="s">
        <v>76</v>
      </c>
      <c r="F17" s="34" t="s">
        <v>57</v>
      </c>
      <c r="G17" s="35">
        <v>36.23</v>
      </c>
      <c r="H17" s="35">
        <v>36.22</v>
      </c>
      <c r="I17" s="35"/>
      <c r="J17" s="35"/>
      <c r="K17" s="35"/>
      <c r="L17" s="35"/>
      <c r="M17" s="36">
        <f>(G17*$G$4+H17*$H$4+I17*$I$4+J17*$J$4+K17*$K$4+L17*$L$4)</f>
        <v>72.44999999999999</v>
      </c>
      <c r="N17" s="36">
        <f>IF(M17&gt;0,M17*-1,-1000)</f>
        <v>-72.44999999999999</v>
      </c>
      <c r="O17" s="37">
        <f>IF(M17&gt;0,RANK(N17,N:N),0)</f>
        <v>9</v>
      </c>
    </row>
    <row r="18" spans="1:15" ht="13.5" customHeight="1">
      <c r="A18" s="31">
        <v>110</v>
      </c>
      <c r="B18" s="32" t="s">
        <v>19</v>
      </c>
      <c r="C18" s="32" t="s">
        <v>20</v>
      </c>
      <c r="D18" s="33" t="s">
        <v>24</v>
      </c>
      <c r="E18" s="33" t="s">
        <v>25</v>
      </c>
      <c r="F18" s="34" t="s">
        <v>23</v>
      </c>
      <c r="G18" s="35">
        <v>36.09</v>
      </c>
      <c r="H18" s="35">
        <v>36.38</v>
      </c>
      <c r="I18" s="35"/>
      <c r="J18" s="35"/>
      <c r="K18" s="35"/>
      <c r="L18" s="35"/>
      <c r="M18" s="36">
        <f>(G18*$G$4+H18*$H$4+I18*$I$4+J18*$J$4+K18*$K$4+L18*$L$4)</f>
        <v>72.47</v>
      </c>
      <c r="N18" s="36">
        <f>IF(M18&gt;0,M18*-1,-1000)</f>
        <v>-72.47</v>
      </c>
      <c r="O18" s="37">
        <f>IF(M18&gt;0,RANK(N18,N:N),0)</f>
        <v>10</v>
      </c>
    </row>
    <row r="19" spans="1:15" ht="13.5" customHeight="1">
      <c r="A19" s="31">
        <v>120</v>
      </c>
      <c r="B19" s="32" t="s">
        <v>19</v>
      </c>
      <c r="C19" s="32" t="s">
        <v>20</v>
      </c>
      <c r="D19" s="33" t="s">
        <v>79</v>
      </c>
      <c r="E19" s="33" t="s">
        <v>80</v>
      </c>
      <c r="F19" s="34" t="s">
        <v>72</v>
      </c>
      <c r="G19" s="35">
        <v>36.11</v>
      </c>
      <c r="H19" s="35">
        <v>36.36</v>
      </c>
      <c r="I19" s="35"/>
      <c r="J19" s="35"/>
      <c r="K19" s="35"/>
      <c r="L19" s="35"/>
      <c r="M19" s="36">
        <f>(G19*$G$4+H19*$H$4+I19*$I$4+J19*$J$4+K19*$K$4+L19*$L$4)</f>
        <v>72.47</v>
      </c>
      <c r="N19" s="36">
        <f>IF(M19&gt;0,M19*-1,-1000)</f>
        <v>-72.47</v>
      </c>
      <c r="O19" s="37">
        <f>IF(M19&gt;0,RANK(N19,N:N),0)</f>
        <v>10</v>
      </c>
    </row>
    <row r="20" spans="1:15" ht="13.5" customHeight="1">
      <c r="A20" s="31">
        <v>178</v>
      </c>
      <c r="B20" s="32" t="s">
        <v>19</v>
      </c>
      <c r="C20" s="32" t="s">
        <v>20</v>
      </c>
      <c r="D20" s="33" t="s">
        <v>81</v>
      </c>
      <c r="E20" s="33" t="s">
        <v>82</v>
      </c>
      <c r="F20" s="34" t="s">
        <v>48</v>
      </c>
      <c r="G20" s="35">
        <v>36.14</v>
      </c>
      <c r="H20" s="35">
        <v>36.33</v>
      </c>
      <c r="I20" s="35"/>
      <c r="J20" s="35"/>
      <c r="K20" s="35"/>
      <c r="L20" s="35"/>
      <c r="M20" s="36">
        <f>(G20*$G$4+H20*$H$4+I20*$I$4+J20*$J$4+K20*$K$4+L20*$L$4)</f>
        <v>72.47</v>
      </c>
      <c r="N20" s="36">
        <f>IF(M20&gt;0,M20*-1,-1000)</f>
        <v>-72.47</v>
      </c>
      <c r="O20" s="37">
        <f>IF(M20&gt;0,RANK(N20,N:N),0)</f>
        <v>10</v>
      </c>
    </row>
    <row r="21" spans="1:15" ht="13.5" customHeight="1">
      <c r="A21" s="31">
        <v>181</v>
      </c>
      <c r="B21" s="32" t="s">
        <v>19</v>
      </c>
      <c r="C21" s="32" t="s">
        <v>20</v>
      </c>
      <c r="D21" s="33" t="s">
        <v>83</v>
      </c>
      <c r="E21" s="33" t="s">
        <v>84</v>
      </c>
      <c r="F21" s="34" t="s">
        <v>48</v>
      </c>
      <c r="G21" s="35">
        <v>36.01</v>
      </c>
      <c r="H21" s="35">
        <v>36.56</v>
      </c>
      <c r="I21" s="35"/>
      <c r="J21" s="35"/>
      <c r="K21" s="35"/>
      <c r="L21" s="35"/>
      <c r="M21" s="36">
        <f>(G21*$G$4+H21*$H$4+I21*$I$4+J21*$J$4+K21*$K$4+L21*$L$4)</f>
        <v>72.57</v>
      </c>
      <c r="N21" s="36">
        <f>IF(M21&gt;0,M21*-1,-1000)</f>
        <v>-72.57</v>
      </c>
      <c r="O21" s="37">
        <f>IF(M21&gt;0,RANK(N21,N:N),0)</f>
        <v>13</v>
      </c>
    </row>
    <row r="22" spans="1:15" ht="13.5" customHeight="1">
      <c r="A22" s="31">
        <v>185</v>
      </c>
      <c r="B22" s="32" t="s">
        <v>19</v>
      </c>
      <c r="C22" s="32" t="s">
        <v>20</v>
      </c>
      <c r="D22" s="33" t="s">
        <v>85</v>
      </c>
      <c r="E22" s="33" t="s">
        <v>86</v>
      </c>
      <c r="F22" s="34" t="s">
        <v>48</v>
      </c>
      <c r="G22" s="35">
        <v>36.16</v>
      </c>
      <c r="H22" s="35">
        <v>36.42</v>
      </c>
      <c r="I22" s="35"/>
      <c r="J22" s="35"/>
      <c r="K22" s="35"/>
      <c r="L22" s="35"/>
      <c r="M22" s="36">
        <f>(G22*$G$4+H22*$H$4+I22*$I$4+J22*$J$4+K22*$K$4+L22*$L$4)</f>
        <v>72.58</v>
      </c>
      <c r="N22" s="36">
        <f>IF(M22&gt;0,M22*-1,-1000)</f>
        <v>-72.58</v>
      </c>
      <c r="O22" s="37">
        <f>IF(M22&gt;0,RANK(N22,N:N),0)</f>
        <v>14</v>
      </c>
    </row>
    <row r="23" spans="1:15" ht="13.5" customHeight="1">
      <c r="A23" s="31">
        <v>116</v>
      </c>
      <c r="B23" s="32" t="s">
        <v>19</v>
      </c>
      <c r="C23" s="32" t="s">
        <v>20</v>
      </c>
      <c r="D23" s="33" t="s">
        <v>21</v>
      </c>
      <c r="E23" s="33" t="s">
        <v>26</v>
      </c>
      <c r="F23" s="34" t="s">
        <v>23</v>
      </c>
      <c r="G23" s="35">
        <v>36.32</v>
      </c>
      <c r="H23" s="35">
        <v>36.39</v>
      </c>
      <c r="I23" s="35"/>
      <c r="J23" s="35"/>
      <c r="K23" s="35"/>
      <c r="L23" s="35"/>
      <c r="M23" s="36">
        <f>(G23*$G$4+H23*$H$4+I23*$I$4+J23*$J$4+K23*$K$4+L23*$L$4)</f>
        <v>72.71000000000001</v>
      </c>
      <c r="N23" s="36">
        <f>IF(M23&gt;0,M23*-1,-1000)</f>
        <v>-72.71000000000001</v>
      </c>
      <c r="O23" s="37">
        <f>IF(M23&gt;0,RANK(N23,N:N),0)</f>
        <v>15</v>
      </c>
    </row>
    <row r="24" spans="1:15" ht="13.5" customHeight="1">
      <c r="A24" s="31">
        <v>107</v>
      </c>
      <c r="B24" s="32" t="s">
        <v>19</v>
      </c>
      <c r="C24" s="32" t="s">
        <v>20</v>
      </c>
      <c r="D24" s="33" t="s">
        <v>89</v>
      </c>
      <c r="E24" s="33" t="s">
        <v>90</v>
      </c>
      <c r="F24" s="34" t="s">
        <v>48</v>
      </c>
      <c r="G24" s="35">
        <v>36.35</v>
      </c>
      <c r="H24" s="35">
        <v>36.43</v>
      </c>
      <c r="I24" s="35"/>
      <c r="J24" s="35"/>
      <c r="K24" s="35"/>
      <c r="L24" s="35"/>
      <c r="M24" s="36">
        <f>(G24*$G$4+H24*$H$4+I24*$I$4+J24*$J$4+K24*$K$4+L24*$L$4)</f>
        <v>72.78</v>
      </c>
      <c r="N24" s="36">
        <f>IF(M24&gt;0,M24*-1,-1000)</f>
        <v>-72.78</v>
      </c>
      <c r="O24" s="37">
        <f>IF(M24&gt;0,RANK(N24,N:N),0)</f>
        <v>16</v>
      </c>
    </row>
    <row r="25" spans="1:15" ht="13.5" customHeight="1">
      <c r="A25" s="31">
        <v>126</v>
      </c>
      <c r="B25" s="32" t="s">
        <v>19</v>
      </c>
      <c r="C25" s="32" t="s">
        <v>20</v>
      </c>
      <c r="D25" s="33" t="s">
        <v>91</v>
      </c>
      <c r="E25" s="33" t="s">
        <v>92</v>
      </c>
      <c r="F25" s="34" t="s">
        <v>93</v>
      </c>
      <c r="G25" s="35">
        <v>36.2</v>
      </c>
      <c r="H25" s="35">
        <v>36.63</v>
      </c>
      <c r="I25" s="35"/>
      <c r="J25" s="35"/>
      <c r="K25" s="35"/>
      <c r="L25" s="35"/>
      <c r="M25" s="36">
        <f>(G25*$G$4+H25*$H$4+I25*$I$4+J25*$J$4+K25*$K$4+L25*$L$4)</f>
        <v>72.83000000000001</v>
      </c>
      <c r="N25" s="36">
        <f>IF(M25&gt;0,M25*-1,-1000)</f>
        <v>-72.83000000000001</v>
      </c>
      <c r="O25" s="37">
        <f>IF(M25&gt;0,RANK(N25,N:N),0)</f>
        <v>17</v>
      </c>
    </row>
    <row r="26" spans="1:15" ht="13.5" customHeight="1">
      <c r="A26" s="31">
        <v>124</v>
      </c>
      <c r="B26" s="32" t="s">
        <v>19</v>
      </c>
      <c r="C26" s="32" t="s">
        <v>20</v>
      </c>
      <c r="D26" s="33" t="s">
        <v>94</v>
      </c>
      <c r="E26" s="33" t="s">
        <v>95</v>
      </c>
      <c r="F26" s="40" t="s">
        <v>96</v>
      </c>
      <c r="G26" s="35">
        <v>36.4</v>
      </c>
      <c r="H26" s="35">
        <v>36.46</v>
      </c>
      <c r="I26" s="35"/>
      <c r="J26" s="35"/>
      <c r="K26" s="35"/>
      <c r="L26" s="35"/>
      <c r="M26" s="36">
        <f>(G26*$G$4+H26*$H$4+I26*$I$4+J26*$J$4+K26*$K$4+L26*$L$4)</f>
        <v>72.86</v>
      </c>
      <c r="N26" s="36">
        <f>IF(M26&gt;0,M26*-1,-1000)</f>
        <v>-72.86</v>
      </c>
      <c r="O26" s="37">
        <f>IF(M26&gt;0,RANK(N26,N:N),0)</f>
        <v>18</v>
      </c>
    </row>
    <row r="27" spans="1:15" ht="13.5" customHeight="1">
      <c r="A27" s="31">
        <v>108</v>
      </c>
      <c r="B27" s="32" t="s">
        <v>19</v>
      </c>
      <c r="C27" s="32" t="s">
        <v>20</v>
      </c>
      <c r="D27" s="33" t="s">
        <v>97</v>
      </c>
      <c r="E27" s="33" t="s">
        <v>98</v>
      </c>
      <c r="F27" s="34" t="s">
        <v>66</v>
      </c>
      <c r="G27" s="35">
        <v>36.18</v>
      </c>
      <c r="H27" s="35">
        <v>36.69</v>
      </c>
      <c r="I27" s="35"/>
      <c r="J27" s="35"/>
      <c r="K27" s="35"/>
      <c r="L27" s="35"/>
      <c r="M27" s="36">
        <f>(G27*$G$4+H27*$H$4+I27*$I$4+J27*$J$4+K27*$K$4+L27*$L$4)</f>
        <v>72.87</v>
      </c>
      <c r="N27" s="36">
        <f>IF(M27&gt;0,M27*-1,-1000)</f>
        <v>-72.87</v>
      </c>
      <c r="O27" s="37">
        <f>IF(M27&gt;0,RANK(N27,N:N),0)</f>
        <v>19</v>
      </c>
    </row>
    <row r="28" spans="1:15" ht="13.5" customHeight="1">
      <c r="A28" s="31">
        <v>130</v>
      </c>
      <c r="B28" s="32" t="s">
        <v>19</v>
      </c>
      <c r="C28" s="32" t="s">
        <v>20</v>
      </c>
      <c r="D28" s="33" t="s">
        <v>97</v>
      </c>
      <c r="E28" s="33" t="s">
        <v>99</v>
      </c>
      <c r="F28" s="34" t="s">
        <v>66</v>
      </c>
      <c r="G28" s="35">
        <v>36.56</v>
      </c>
      <c r="H28" s="35">
        <v>36.5</v>
      </c>
      <c r="I28" s="35"/>
      <c r="J28" s="35"/>
      <c r="K28" s="35"/>
      <c r="L28" s="35"/>
      <c r="M28" s="36">
        <f>(G28*$G$4+H28*$H$4+I28*$I$4+J28*$J$4+K28*$K$4+L28*$L$4)</f>
        <v>73.06</v>
      </c>
      <c r="N28" s="36">
        <f>IF(M28&gt;0,M28*-1,-1000)</f>
        <v>-73.06</v>
      </c>
      <c r="O28" s="37">
        <f>IF(M28&gt;0,RANK(N28,N:N),0)</f>
        <v>20</v>
      </c>
    </row>
    <row r="29" spans="1:15" ht="13.5" customHeight="1">
      <c r="A29" s="31">
        <v>106</v>
      </c>
      <c r="B29" s="32" t="s">
        <v>19</v>
      </c>
      <c r="C29" s="32" t="s">
        <v>20</v>
      </c>
      <c r="D29" s="33" t="s">
        <v>100</v>
      </c>
      <c r="E29" s="33" t="s">
        <v>101</v>
      </c>
      <c r="F29" s="34" t="s">
        <v>48</v>
      </c>
      <c r="G29" s="35">
        <v>36.36</v>
      </c>
      <c r="H29" s="35">
        <v>36.73</v>
      </c>
      <c r="I29" s="35"/>
      <c r="J29" s="35"/>
      <c r="K29" s="35"/>
      <c r="L29" s="35"/>
      <c r="M29" s="36">
        <f>(G29*$G$4+H29*$H$4+I29*$I$4+J29*$J$4+K29*$K$4+L29*$L$4)</f>
        <v>73.09</v>
      </c>
      <c r="N29" s="36">
        <f>IF(M29&gt;0,M29*-1,-1000)</f>
        <v>-73.09</v>
      </c>
      <c r="O29" s="37">
        <f>IF(M29&gt;0,RANK(N29,N:N),0)</f>
        <v>21</v>
      </c>
    </row>
    <row r="30" spans="1:15" ht="13.5" customHeight="1">
      <c r="A30" s="31">
        <v>156</v>
      </c>
      <c r="B30" s="32" t="s">
        <v>19</v>
      </c>
      <c r="C30" s="32" t="s">
        <v>20</v>
      </c>
      <c r="D30" s="33" t="s">
        <v>102</v>
      </c>
      <c r="E30" s="33" t="s">
        <v>103</v>
      </c>
      <c r="F30" s="34" t="s">
        <v>57</v>
      </c>
      <c r="G30" s="35">
        <v>36.36</v>
      </c>
      <c r="H30" s="35">
        <v>36.76</v>
      </c>
      <c r="I30" s="35"/>
      <c r="J30" s="35"/>
      <c r="K30" s="35"/>
      <c r="L30" s="35"/>
      <c r="M30" s="36">
        <f>(G30*$G$4+H30*$H$4+I30*$I$4+J30*$J$4+K30*$K$4+L30*$L$4)</f>
        <v>73.12</v>
      </c>
      <c r="N30" s="36">
        <f>IF(M30&gt;0,M30*-1,-1000)</f>
        <v>-73.12</v>
      </c>
      <c r="O30" s="37">
        <f>IF(M30&gt;0,RANK(N30,N:N),0)</f>
        <v>22</v>
      </c>
    </row>
    <row r="31" spans="1:15" ht="13.5" customHeight="1">
      <c r="A31" s="31">
        <v>128</v>
      </c>
      <c r="B31" s="32" t="s">
        <v>19</v>
      </c>
      <c r="C31" s="32" t="s">
        <v>20</v>
      </c>
      <c r="D31" s="33" t="s">
        <v>104</v>
      </c>
      <c r="E31" s="33" t="s">
        <v>40</v>
      </c>
      <c r="F31" s="34" t="s">
        <v>72</v>
      </c>
      <c r="G31" s="35">
        <v>36.48</v>
      </c>
      <c r="H31" s="35">
        <v>36.67</v>
      </c>
      <c r="I31" s="35"/>
      <c r="J31" s="35"/>
      <c r="K31" s="35"/>
      <c r="L31" s="35"/>
      <c r="M31" s="36">
        <f>(G31*$G$4+H31*$H$4+I31*$I$4+J31*$J$4+K31*$K$4+L31*$L$4)</f>
        <v>73.15</v>
      </c>
      <c r="N31" s="36">
        <f>IF(M31&gt;0,M31*-1,-1000)</f>
        <v>-73.15</v>
      </c>
      <c r="O31" s="37">
        <f>IF(M31&gt;0,RANK(N31,N:N),0)</f>
        <v>23</v>
      </c>
    </row>
    <row r="32" spans="1:15" ht="13.5" customHeight="1">
      <c r="A32" s="31">
        <v>122</v>
      </c>
      <c r="B32" s="32" t="s">
        <v>19</v>
      </c>
      <c r="C32" s="32" t="s">
        <v>20</v>
      </c>
      <c r="D32" s="33" t="s">
        <v>97</v>
      </c>
      <c r="E32" s="33" t="s">
        <v>107</v>
      </c>
      <c r="F32" s="34" t="s">
        <v>66</v>
      </c>
      <c r="G32" s="35">
        <v>36.48</v>
      </c>
      <c r="H32" s="35">
        <v>36.89</v>
      </c>
      <c r="I32" s="35"/>
      <c r="J32" s="35"/>
      <c r="K32" s="35"/>
      <c r="L32" s="35"/>
      <c r="M32" s="36">
        <f>(G32*$G$4+H32*$H$4+I32*$I$4+J32*$J$4+K32*$K$4+L32*$L$4)</f>
        <v>73.37</v>
      </c>
      <c r="N32" s="36">
        <f>IF(M32&gt;0,M32*-1,-1000)</f>
        <v>-73.37</v>
      </c>
      <c r="O32" s="37">
        <f>IF(M32&gt;0,RANK(N32,N:N),0)</f>
        <v>24</v>
      </c>
    </row>
    <row r="33" spans="1:15" ht="13.5" customHeight="1">
      <c r="A33" s="31">
        <v>184</v>
      </c>
      <c r="B33" s="32" t="s">
        <v>19</v>
      </c>
      <c r="C33" s="32" t="s">
        <v>20</v>
      </c>
      <c r="D33" s="33" t="s">
        <v>108</v>
      </c>
      <c r="E33" s="33" t="s">
        <v>56</v>
      </c>
      <c r="F33" s="34" t="s">
        <v>93</v>
      </c>
      <c r="G33" s="35">
        <v>36.56</v>
      </c>
      <c r="H33" s="35">
        <v>36.83</v>
      </c>
      <c r="I33" s="35"/>
      <c r="J33" s="35"/>
      <c r="K33" s="35"/>
      <c r="L33" s="35"/>
      <c r="M33" s="36">
        <f>(G33*$G$4+H33*$H$4+I33*$I$4+J33*$J$4+K33*$K$4+L33*$L$4)</f>
        <v>73.39</v>
      </c>
      <c r="N33" s="36">
        <f>IF(M33&gt;0,M33*-1,-1000)</f>
        <v>-73.39</v>
      </c>
      <c r="O33" s="37">
        <f>IF(M33&gt;0,RANK(N33,N:N),0)</f>
        <v>25</v>
      </c>
    </row>
    <row r="34" spans="1:15" ht="13.5" customHeight="1">
      <c r="A34" s="31">
        <v>180</v>
      </c>
      <c r="B34" s="32" t="s">
        <v>19</v>
      </c>
      <c r="C34" s="32" t="s">
        <v>20</v>
      </c>
      <c r="D34" s="33" t="s">
        <v>109</v>
      </c>
      <c r="E34" s="33" t="s">
        <v>110</v>
      </c>
      <c r="F34" s="34" t="s">
        <v>111</v>
      </c>
      <c r="G34" s="35">
        <v>36.74</v>
      </c>
      <c r="H34" s="35">
        <v>36.88</v>
      </c>
      <c r="I34" s="35"/>
      <c r="J34" s="35"/>
      <c r="K34" s="35"/>
      <c r="L34" s="35"/>
      <c r="M34" s="36">
        <f>(G34*$G$4+H34*$H$4+I34*$I$4+J34*$J$4+K34*$K$4+L34*$L$4)</f>
        <v>73.62</v>
      </c>
      <c r="N34" s="36">
        <f>IF(M34&gt;0,M34*-1,-1000)</f>
        <v>-73.62</v>
      </c>
      <c r="O34" s="37">
        <f>IF(M34&gt;0,RANK(N34,N:N),0)</f>
        <v>26</v>
      </c>
    </row>
    <row r="35" spans="1:15" ht="13.5" customHeight="1">
      <c r="A35" s="31">
        <v>134</v>
      </c>
      <c r="B35" s="32" t="s">
        <v>19</v>
      </c>
      <c r="C35" s="32" t="s">
        <v>20</v>
      </c>
      <c r="D35" s="33" t="s">
        <v>112</v>
      </c>
      <c r="E35" s="33" t="s">
        <v>90</v>
      </c>
      <c r="F35" s="34" t="s">
        <v>66</v>
      </c>
      <c r="G35" s="35">
        <v>36.83</v>
      </c>
      <c r="H35" s="35">
        <v>36.84</v>
      </c>
      <c r="I35" s="35"/>
      <c r="J35" s="35"/>
      <c r="K35" s="35"/>
      <c r="L35" s="35"/>
      <c r="M35" s="36">
        <f>(G35*$G$4+H35*$H$4+I35*$I$4+J35*$J$4+K35*$K$4+L35*$L$4)</f>
        <v>73.67</v>
      </c>
      <c r="N35" s="36">
        <f>IF(M35&gt;0,M35*-1,-1000)</f>
        <v>-73.67</v>
      </c>
      <c r="O35" s="37">
        <f>IF(M35&gt;0,RANK(N35,N:N),0)</f>
        <v>27</v>
      </c>
    </row>
    <row r="36" spans="1:15" ht="13.5" customHeight="1">
      <c r="A36" s="31">
        <v>186</v>
      </c>
      <c r="B36" s="32" t="s">
        <v>19</v>
      </c>
      <c r="C36" s="32" t="s">
        <v>20</v>
      </c>
      <c r="D36" s="33" t="s">
        <v>113</v>
      </c>
      <c r="E36" s="33" t="s">
        <v>114</v>
      </c>
      <c r="F36" s="34" t="s">
        <v>111</v>
      </c>
      <c r="G36" s="35">
        <v>37.02</v>
      </c>
      <c r="H36" s="35">
        <v>37.26</v>
      </c>
      <c r="I36" s="35"/>
      <c r="J36" s="35"/>
      <c r="K36" s="35"/>
      <c r="L36" s="35"/>
      <c r="M36" s="36">
        <f>(G36*$G$4+H36*$H$4+I36*$I$4+J36*$J$4+K36*$K$4+L36*$L$4)</f>
        <v>74.28</v>
      </c>
      <c r="N36" s="36">
        <f>IF(M36&gt;0,M36*-1,-1000)</f>
        <v>-74.28</v>
      </c>
      <c r="O36" s="37">
        <f>IF(M36&gt;0,RANK(N36,N:N),0)</f>
        <v>28</v>
      </c>
    </row>
    <row r="37" spans="1:15" ht="13.5" customHeight="1">
      <c r="A37" s="31">
        <v>176</v>
      </c>
      <c r="B37" s="32" t="s">
        <v>19</v>
      </c>
      <c r="C37" s="32" t="s">
        <v>20</v>
      </c>
      <c r="D37" s="33" t="s">
        <v>115</v>
      </c>
      <c r="E37" s="33" t="s">
        <v>116</v>
      </c>
      <c r="F37" s="34" t="s">
        <v>135</v>
      </c>
      <c r="G37" s="35"/>
      <c r="H37" s="35">
        <v>99</v>
      </c>
      <c r="I37" s="35"/>
      <c r="J37" s="35"/>
      <c r="K37" s="35"/>
      <c r="L37" s="35"/>
      <c r="M37" s="36">
        <f>(G37*$G$4+H37*$H$4+I37*$I$4+J37*$J$4+K37*$K$4+L37*$L$4)</f>
        <v>99</v>
      </c>
      <c r="N37" s="36">
        <f>IF(M37&gt;0,M37*-1,-1000)</f>
        <v>-99</v>
      </c>
      <c r="O37" s="37">
        <f>IF(M37&gt;0,RANK(N37,N:N),0)</f>
        <v>29</v>
      </c>
    </row>
    <row r="38" spans="1:15" ht="13.5" customHeight="1">
      <c r="A38" s="31">
        <v>183</v>
      </c>
      <c r="B38" s="32" t="s">
        <v>19</v>
      </c>
      <c r="C38" s="32" t="s">
        <v>20</v>
      </c>
      <c r="D38" s="33" t="s">
        <v>27</v>
      </c>
      <c r="E38" s="33" t="s">
        <v>28</v>
      </c>
      <c r="F38" s="34" t="s">
        <v>23</v>
      </c>
      <c r="G38" s="35"/>
      <c r="H38" s="35">
        <v>99</v>
      </c>
      <c r="I38" s="35"/>
      <c r="J38" s="35"/>
      <c r="K38" s="35"/>
      <c r="L38" s="35"/>
      <c r="M38" s="36">
        <f>(G38*$G$4+H38*$H$4+I38*$I$4+J38*$J$4+K38*$K$4+L38*$L$4)</f>
        <v>99</v>
      </c>
      <c r="N38" s="36">
        <f>IF(M38&gt;0,M38*-1,-1000)</f>
        <v>-99</v>
      </c>
      <c r="O38" s="37">
        <f>IF(M38&gt;0,RANK(N38,N:N),0)</f>
        <v>29</v>
      </c>
    </row>
    <row r="39" spans="1:15" ht="12.75">
      <c r="A39" s="31">
        <v>188</v>
      </c>
      <c r="B39" s="32" t="s">
        <v>19</v>
      </c>
      <c r="C39" s="32" t="s">
        <v>20</v>
      </c>
      <c r="D39" s="33" t="s">
        <v>108</v>
      </c>
      <c r="E39" s="33" t="s">
        <v>56</v>
      </c>
      <c r="F39" s="34" t="s">
        <v>93</v>
      </c>
      <c r="G39" s="35"/>
      <c r="H39" s="35">
        <v>99</v>
      </c>
      <c r="I39" s="35"/>
      <c r="J39" s="35"/>
      <c r="K39" s="35"/>
      <c r="L39" s="35"/>
      <c r="M39" s="36">
        <f>(G39*$G$4+H39*$H$4+I39*$I$4+J39*$J$4+K39*$K$4+L39*$L$4)</f>
        <v>99</v>
      </c>
      <c r="N39" s="36">
        <f>IF(M39&gt;0,M39*-1,-1000)</f>
        <v>-99</v>
      </c>
      <c r="O39" s="37">
        <f>IF(M39&gt;0,RANK(N39,N:N),0)</f>
        <v>29</v>
      </c>
    </row>
  </sheetData>
  <autoFilter ref="A8:P34"/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P61"/>
  <sheetViews>
    <sheetView zoomScale="70" zoomScaleNormal="70" workbookViewId="0" topLeftCell="A1">
      <pane xSplit="5" ySplit="7" topLeftCell="F8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O44" sqref="O4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8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15" customWidth="1"/>
    <col min="16" max="16" width="3.8515625" style="5" customWidth="1"/>
  </cols>
  <sheetData>
    <row r="1" spans="1:16" s="6" customFormat="1" ht="30">
      <c r="A1" s="1" t="s">
        <v>176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</row>
    <row r="2" spans="1:16" s="6" customFormat="1" ht="30">
      <c r="A2" s="1" t="s">
        <v>204</v>
      </c>
      <c r="B2" s="1"/>
      <c r="C2" s="1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</row>
    <row r="3" spans="4:16" s="6" customFormat="1" ht="9.75" customHeight="1">
      <c r="D3" s="8"/>
      <c r="O3" s="9"/>
      <c r="P3" s="5"/>
    </row>
    <row r="4" spans="1:13" ht="15" customHeight="1">
      <c r="A4" s="10" t="s">
        <v>2</v>
      </c>
      <c r="B4" s="11"/>
      <c r="C4" s="11"/>
      <c r="D4" s="12"/>
      <c r="E4" s="11"/>
      <c r="F4" s="11"/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4">
        <v>1</v>
      </c>
      <c r="M4" s="3"/>
    </row>
    <row r="5" spans="1:12" ht="16.5" customHeight="1">
      <c r="A5" s="16" t="s">
        <v>3</v>
      </c>
      <c r="B5" s="2"/>
      <c r="C5" s="2"/>
      <c r="D5" s="3"/>
      <c r="E5" s="3"/>
      <c r="F5" s="3"/>
      <c r="G5" s="17">
        <f aca="true" t="shared" si="0" ref="G5:L5">MIN(G9:G49)</f>
        <v>35.22</v>
      </c>
      <c r="H5" s="17">
        <f t="shared" si="0"/>
        <v>35.35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8">
        <f t="shared" si="0"/>
        <v>0</v>
      </c>
    </row>
    <row r="6" spans="1:12" ht="18" customHeight="1">
      <c r="A6" s="16"/>
      <c r="B6" s="2"/>
      <c r="C6" s="2"/>
      <c r="D6" s="3"/>
      <c r="E6" s="3"/>
      <c r="F6" s="3"/>
      <c r="G6" s="19"/>
      <c r="H6" s="19"/>
      <c r="I6" s="19"/>
      <c r="J6" s="19"/>
      <c r="K6" s="19"/>
      <c r="L6" s="20"/>
    </row>
    <row r="7" spans="1:16" s="29" customFormat="1" ht="38.25">
      <c r="A7" s="21" t="s">
        <v>4</v>
      </c>
      <c r="B7" s="22" t="s">
        <v>5</v>
      </c>
      <c r="C7" s="22" t="s">
        <v>6</v>
      </c>
      <c r="D7" s="23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6" t="s">
        <v>16</v>
      </c>
      <c r="N7" s="24"/>
      <c r="O7" s="27" t="s">
        <v>17</v>
      </c>
      <c r="P7" s="28" t="s">
        <v>18</v>
      </c>
    </row>
    <row r="8" spans="1:12" ht="22.5" customHeight="1">
      <c r="A8" s="6"/>
      <c r="B8" s="6"/>
      <c r="C8" s="6"/>
      <c r="D8" s="8"/>
      <c r="E8" s="6"/>
      <c r="F8" s="6"/>
      <c r="G8" s="30"/>
      <c r="H8" s="30"/>
      <c r="I8" s="30"/>
      <c r="J8" s="30"/>
      <c r="K8" s="30"/>
      <c r="L8" s="30"/>
    </row>
    <row r="9" spans="1:15" ht="13.5" customHeight="1">
      <c r="A9" s="39">
        <v>511</v>
      </c>
      <c r="B9" s="32" t="s">
        <v>31</v>
      </c>
      <c r="C9" s="32" t="s">
        <v>20</v>
      </c>
      <c r="D9" s="33" t="s">
        <v>32</v>
      </c>
      <c r="E9" s="33" t="s">
        <v>33</v>
      </c>
      <c r="F9" s="34" t="s">
        <v>23</v>
      </c>
      <c r="G9" s="35">
        <v>35.22</v>
      </c>
      <c r="H9" s="35">
        <v>35.35</v>
      </c>
      <c r="I9" s="35"/>
      <c r="J9" s="35"/>
      <c r="K9" s="35"/>
      <c r="L9" s="35"/>
      <c r="M9" s="36">
        <f aca="true" t="shared" si="1" ref="M9:M40">(G9*$G$4+H9*$H$4+I9*$I$4+J9*$J$4+K9*$K$4+L9*$L$4)</f>
        <v>70.57</v>
      </c>
      <c r="N9" s="36">
        <f aca="true" t="shared" si="2" ref="N9:N40">IF(M9&gt;0,M9*-1,-1000)</f>
        <v>-70.57</v>
      </c>
      <c r="O9" s="37">
        <f aca="true" t="shared" si="3" ref="O9:O40">IF(M9&gt;0,RANK(N9,N$1:N$65536),0)</f>
        <v>1</v>
      </c>
    </row>
    <row r="10" spans="1:15" ht="13.5" customHeight="1">
      <c r="A10" s="39">
        <v>381</v>
      </c>
      <c r="B10" s="32" t="s">
        <v>36</v>
      </c>
      <c r="C10" s="32" t="s">
        <v>20</v>
      </c>
      <c r="D10" s="33" t="s">
        <v>121</v>
      </c>
      <c r="E10" s="33" t="s">
        <v>122</v>
      </c>
      <c r="F10" s="34" t="s">
        <v>48</v>
      </c>
      <c r="G10" s="35">
        <v>35.4</v>
      </c>
      <c r="H10" s="35">
        <v>35.35</v>
      </c>
      <c r="I10" s="35"/>
      <c r="J10" s="35"/>
      <c r="K10" s="35"/>
      <c r="L10" s="35"/>
      <c r="M10" s="36">
        <f t="shared" si="1"/>
        <v>70.75</v>
      </c>
      <c r="N10" s="36">
        <f t="shared" si="2"/>
        <v>-70.75</v>
      </c>
      <c r="O10" s="37">
        <f t="shared" si="3"/>
        <v>2</v>
      </c>
    </row>
    <row r="11" spans="1:15" ht="13.5" customHeight="1">
      <c r="A11" s="39">
        <v>502</v>
      </c>
      <c r="B11" s="32" t="s">
        <v>31</v>
      </c>
      <c r="C11" s="32" t="s">
        <v>20</v>
      </c>
      <c r="D11" s="33" t="s">
        <v>34</v>
      </c>
      <c r="E11" s="33" t="s">
        <v>35</v>
      </c>
      <c r="F11" s="34" t="s">
        <v>23</v>
      </c>
      <c r="G11" s="35">
        <v>35.32</v>
      </c>
      <c r="H11" s="35">
        <v>35.43</v>
      </c>
      <c r="I11" s="35"/>
      <c r="J11" s="35"/>
      <c r="K11" s="35"/>
      <c r="L11" s="35"/>
      <c r="M11" s="36">
        <f t="shared" si="1"/>
        <v>70.75</v>
      </c>
      <c r="N11" s="36">
        <f t="shared" si="2"/>
        <v>-70.75</v>
      </c>
      <c r="O11" s="37">
        <f t="shared" si="3"/>
        <v>2</v>
      </c>
    </row>
    <row r="12" spans="1:15" ht="13.5" customHeight="1">
      <c r="A12" s="39">
        <v>307</v>
      </c>
      <c r="B12" s="32" t="s">
        <v>36</v>
      </c>
      <c r="C12" s="32" t="s">
        <v>20</v>
      </c>
      <c r="D12" s="33" t="s">
        <v>37</v>
      </c>
      <c r="E12" s="33" t="s">
        <v>38</v>
      </c>
      <c r="F12" s="34" t="s">
        <v>23</v>
      </c>
      <c r="G12" s="35">
        <v>35.29</v>
      </c>
      <c r="H12" s="35">
        <v>35.5</v>
      </c>
      <c r="I12" s="35"/>
      <c r="J12" s="35"/>
      <c r="K12" s="35"/>
      <c r="L12" s="35"/>
      <c r="M12" s="36">
        <f t="shared" si="1"/>
        <v>70.78999999999999</v>
      </c>
      <c r="N12" s="36">
        <f t="shared" si="2"/>
        <v>-70.78999999999999</v>
      </c>
      <c r="O12" s="37">
        <f t="shared" si="3"/>
        <v>4</v>
      </c>
    </row>
    <row r="13" spans="1:15" ht="13.5" customHeight="1">
      <c r="A13" s="39">
        <v>505</v>
      </c>
      <c r="B13" s="32" t="s">
        <v>31</v>
      </c>
      <c r="C13" s="32" t="s">
        <v>20</v>
      </c>
      <c r="D13" s="33" t="s">
        <v>94</v>
      </c>
      <c r="E13" s="33" t="s">
        <v>178</v>
      </c>
      <c r="F13" s="34" t="s">
        <v>96</v>
      </c>
      <c r="G13" s="35">
        <v>35.45</v>
      </c>
      <c r="H13" s="35">
        <v>35.39</v>
      </c>
      <c r="I13" s="35"/>
      <c r="J13" s="35"/>
      <c r="K13" s="35"/>
      <c r="L13" s="35"/>
      <c r="M13" s="36">
        <f t="shared" si="1"/>
        <v>70.84</v>
      </c>
      <c r="N13" s="36">
        <f t="shared" si="2"/>
        <v>-70.84</v>
      </c>
      <c r="O13" s="37">
        <f t="shared" si="3"/>
        <v>5</v>
      </c>
    </row>
    <row r="14" spans="1:15" ht="13.5" customHeight="1">
      <c r="A14" s="39">
        <v>510</v>
      </c>
      <c r="B14" s="32" t="s">
        <v>31</v>
      </c>
      <c r="C14" s="32" t="s">
        <v>20</v>
      </c>
      <c r="D14" s="33" t="s">
        <v>179</v>
      </c>
      <c r="E14" s="33" t="s">
        <v>180</v>
      </c>
      <c r="F14" s="34" t="s">
        <v>57</v>
      </c>
      <c r="G14" s="35">
        <v>35.36</v>
      </c>
      <c r="H14" s="35">
        <v>35.53</v>
      </c>
      <c r="I14" s="35"/>
      <c r="J14" s="35"/>
      <c r="K14" s="35"/>
      <c r="L14" s="35"/>
      <c r="M14" s="36">
        <f t="shared" si="1"/>
        <v>70.89</v>
      </c>
      <c r="N14" s="36">
        <f t="shared" si="2"/>
        <v>-70.89</v>
      </c>
      <c r="O14" s="37">
        <f t="shared" si="3"/>
        <v>6</v>
      </c>
    </row>
    <row r="15" spans="1:15" ht="13.5" customHeight="1">
      <c r="A15" s="39">
        <v>358</v>
      </c>
      <c r="B15" s="32" t="s">
        <v>36</v>
      </c>
      <c r="C15" s="32" t="s">
        <v>20</v>
      </c>
      <c r="D15" s="33" t="s">
        <v>123</v>
      </c>
      <c r="E15" s="33" t="s">
        <v>124</v>
      </c>
      <c r="F15" s="34" t="s">
        <v>48</v>
      </c>
      <c r="G15" s="35">
        <v>35.46</v>
      </c>
      <c r="H15" s="35">
        <v>35.52</v>
      </c>
      <c r="I15" s="35"/>
      <c r="J15" s="35"/>
      <c r="K15" s="35"/>
      <c r="L15" s="35"/>
      <c r="M15" s="36">
        <f t="shared" si="1"/>
        <v>70.98</v>
      </c>
      <c r="N15" s="36">
        <f t="shared" si="2"/>
        <v>-70.98</v>
      </c>
      <c r="O15" s="37">
        <f t="shared" si="3"/>
        <v>7</v>
      </c>
    </row>
    <row r="16" spans="1:15" ht="13.5" customHeight="1">
      <c r="A16" s="39">
        <v>372</v>
      </c>
      <c r="B16" s="32" t="s">
        <v>36</v>
      </c>
      <c r="C16" s="32" t="s">
        <v>20</v>
      </c>
      <c r="D16" s="33" t="s">
        <v>125</v>
      </c>
      <c r="E16" s="33" t="s">
        <v>126</v>
      </c>
      <c r="F16" s="34" t="s">
        <v>48</v>
      </c>
      <c r="G16" s="35">
        <v>35.53</v>
      </c>
      <c r="H16" s="35">
        <v>35.46</v>
      </c>
      <c r="I16" s="35"/>
      <c r="J16" s="35"/>
      <c r="K16" s="35"/>
      <c r="L16" s="35"/>
      <c r="M16" s="36">
        <f t="shared" si="1"/>
        <v>70.99000000000001</v>
      </c>
      <c r="N16" s="36">
        <f t="shared" si="2"/>
        <v>-70.99000000000001</v>
      </c>
      <c r="O16" s="37">
        <f t="shared" si="3"/>
        <v>8</v>
      </c>
    </row>
    <row r="17" spans="1:15" ht="13.5" customHeight="1">
      <c r="A17" s="39">
        <v>321</v>
      </c>
      <c r="B17" s="32" t="s">
        <v>36</v>
      </c>
      <c r="C17" s="32" t="s">
        <v>20</v>
      </c>
      <c r="D17" s="33" t="s">
        <v>39</v>
      </c>
      <c r="E17" s="33" t="s">
        <v>40</v>
      </c>
      <c r="F17" s="34" t="s">
        <v>23</v>
      </c>
      <c r="G17" s="35">
        <v>35.28</v>
      </c>
      <c r="H17" s="35">
        <v>35.72</v>
      </c>
      <c r="I17" s="35"/>
      <c r="J17" s="35"/>
      <c r="K17" s="35"/>
      <c r="L17" s="35"/>
      <c r="M17" s="36">
        <f t="shared" si="1"/>
        <v>71</v>
      </c>
      <c r="N17" s="36">
        <f t="shared" si="2"/>
        <v>-71</v>
      </c>
      <c r="O17" s="37">
        <f t="shared" si="3"/>
        <v>9</v>
      </c>
    </row>
    <row r="18" spans="1:15" ht="13.5" customHeight="1">
      <c r="A18" s="39">
        <v>326</v>
      </c>
      <c r="B18" s="32" t="s">
        <v>36</v>
      </c>
      <c r="C18" s="32" t="s">
        <v>20</v>
      </c>
      <c r="D18" s="33" t="s">
        <v>127</v>
      </c>
      <c r="E18" s="33" t="s">
        <v>128</v>
      </c>
      <c r="F18" s="34" t="s">
        <v>48</v>
      </c>
      <c r="G18" s="35">
        <v>35.43</v>
      </c>
      <c r="H18" s="35">
        <v>35.58</v>
      </c>
      <c r="I18" s="35"/>
      <c r="J18" s="35"/>
      <c r="K18" s="35"/>
      <c r="L18" s="35"/>
      <c r="M18" s="36">
        <f t="shared" si="1"/>
        <v>71.00999999999999</v>
      </c>
      <c r="N18" s="36">
        <f t="shared" si="2"/>
        <v>-71.00999999999999</v>
      </c>
      <c r="O18" s="37">
        <f t="shared" si="3"/>
        <v>10</v>
      </c>
    </row>
    <row r="19" spans="1:15" ht="13.5" customHeight="1">
      <c r="A19" s="39">
        <v>304</v>
      </c>
      <c r="B19" s="32" t="s">
        <v>36</v>
      </c>
      <c r="C19" s="32" t="s">
        <v>20</v>
      </c>
      <c r="D19" s="33" t="s">
        <v>41</v>
      </c>
      <c r="E19" s="33" t="s">
        <v>42</v>
      </c>
      <c r="F19" s="34" t="s">
        <v>23</v>
      </c>
      <c r="G19" s="35">
        <v>35.46</v>
      </c>
      <c r="H19" s="35">
        <v>35.56</v>
      </c>
      <c r="I19" s="35"/>
      <c r="J19" s="35"/>
      <c r="K19" s="35"/>
      <c r="L19" s="35"/>
      <c r="M19" s="36">
        <f t="shared" si="1"/>
        <v>71.02000000000001</v>
      </c>
      <c r="N19" s="36">
        <f t="shared" si="2"/>
        <v>-71.02000000000001</v>
      </c>
      <c r="O19" s="37">
        <f t="shared" si="3"/>
        <v>11</v>
      </c>
    </row>
    <row r="20" spans="1:15" ht="13.5" customHeight="1">
      <c r="A20" s="39">
        <v>305</v>
      </c>
      <c r="B20" s="32" t="s">
        <v>36</v>
      </c>
      <c r="C20" s="32" t="s">
        <v>20</v>
      </c>
      <c r="D20" s="33" t="s">
        <v>94</v>
      </c>
      <c r="E20" s="33" t="s">
        <v>129</v>
      </c>
      <c r="F20" s="34" t="s">
        <v>96</v>
      </c>
      <c r="G20" s="35">
        <v>35.28</v>
      </c>
      <c r="H20" s="35">
        <v>35.74</v>
      </c>
      <c r="I20" s="35"/>
      <c r="J20" s="35"/>
      <c r="K20" s="35"/>
      <c r="L20" s="35"/>
      <c r="M20" s="36">
        <f t="shared" si="1"/>
        <v>71.02000000000001</v>
      </c>
      <c r="N20" s="36">
        <f t="shared" si="2"/>
        <v>-71.02000000000001</v>
      </c>
      <c r="O20" s="37">
        <f t="shared" si="3"/>
        <v>11</v>
      </c>
    </row>
    <row r="21" spans="1:15" ht="13.5" customHeight="1">
      <c r="A21" s="39">
        <v>377</v>
      </c>
      <c r="B21" s="32" t="s">
        <v>36</v>
      </c>
      <c r="C21" s="32" t="s">
        <v>20</v>
      </c>
      <c r="D21" s="33" t="s">
        <v>130</v>
      </c>
      <c r="E21" s="33" t="s">
        <v>131</v>
      </c>
      <c r="F21" s="34" t="s">
        <v>57</v>
      </c>
      <c r="G21" s="35">
        <v>35.35</v>
      </c>
      <c r="H21" s="35">
        <v>35.68</v>
      </c>
      <c r="I21" s="35"/>
      <c r="J21" s="35"/>
      <c r="K21" s="35"/>
      <c r="L21" s="35"/>
      <c r="M21" s="36">
        <f t="shared" si="1"/>
        <v>71.03</v>
      </c>
      <c r="N21" s="36">
        <f t="shared" si="2"/>
        <v>-71.03</v>
      </c>
      <c r="O21" s="37">
        <f t="shared" si="3"/>
        <v>13</v>
      </c>
    </row>
    <row r="22" spans="1:15" ht="13.5" customHeight="1">
      <c r="A22" s="39">
        <v>313</v>
      </c>
      <c r="B22" s="32" t="s">
        <v>36</v>
      </c>
      <c r="C22" s="32" t="s">
        <v>20</v>
      </c>
      <c r="D22" s="33" t="s">
        <v>70</v>
      </c>
      <c r="E22" s="33" t="s">
        <v>132</v>
      </c>
      <c r="F22" s="34" t="s">
        <v>72</v>
      </c>
      <c r="G22" s="35">
        <v>35.54</v>
      </c>
      <c r="H22" s="35">
        <v>35.65</v>
      </c>
      <c r="I22" s="35"/>
      <c r="J22" s="35"/>
      <c r="K22" s="35"/>
      <c r="L22" s="35"/>
      <c r="M22" s="36">
        <f t="shared" si="1"/>
        <v>71.19</v>
      </c>
      <c r="N22" s="36">
        <f t="shared" si="2"/>
        <v>-71.19</v>
      </c>
      <c r="O22" s="37">
        <f t="shared" si="3"/>
        <v>14</v>
      </c>
    </row>
    <row r="23" spans="1:15" ht="13.5" customHeight="1">
      <c r="A23" s="39">
        <v>317</v>
      </c>
      <c r="B23" s="32" t="s">
        <v>36</v>
      </c>
      <c r="C23" s="32" t="s">
        <v>20</v>
      </c>
      <c r="D23" s="33" t="s">
        <v>133</v>
      </c>
      <c r="E23" s="33" t="s">
        <v>134</v>
      </c>
      <c r="F23" s="34" t="s">
        <v>135</v>
      </c>
      <c r="G23" s="35">
        <v>35.49</v>
      </c>
      <c r="H23" s="35">
        <v>35.76</v>
      </c>
      <c r="I23" s="35"/>
      <c r="J23" s="35"/>
      <c r="K23" s="35"/>
      <c r="L23" s="35"/>
      <c r="M23" s="36">
        <f t="shared" si="1"/>
        <v>71.25</v>
      </c>
      <c r="N23" s="36">
        <f t="shared" si="2"/>
        <v>-71.25</v>
      </c>
      <c r="O23" s="37">
        <f t="shared" si="3"/>
        <v>15</v>
      </c>
    </row>
    <row r="24" spans="1:15" ht="13.5" customHeight="1">
      <c r="A24" s="39">
        <v>376</v>
      </c>
      <c r="B24" s="32" t="s">
        <v>36</v>
      </c>
      <c r="C24" s="32" t="s">
        <v>20</v>
      </c>
      <c r="D24" s="33" t="s">
        <v>46</v>
      </c>
      <c r="E24" s="33" t="s">
        <v>136</v>
      </c>
      <c r="F24" s="34" t="s">
        <v>48</v>
      </c>
      <c r="G24" s="35">
        <v>35.6</v>
      </c>
      <c r="H24" s="35">
        <v>35.65</v>
      </c>
      <c r="I24" s="35"/>
      <c r="J24" s="35"/>
      <c r="K24" s="35"/>
      <c r="L24" s="35"/>
      <c r="M24" s="36">
        <f t="shared" si="1"/>
        <v>71.25</v>
      </c>
      <c r="N24" s="36">
        <f t="shared" si="2"/>
        <v>-71.25</v>
      </c>
      <c r="O24" s="37">
        <f t="shared" si="3"/>
        <v>15</v>
      </c>
    </row>
    <row r="25" spans="1:15" ht="13.5" customHeight="1">
      <c r="A25" s="39">
        <v>303</v>
      </c>
      <c r="B25" s="32" t="s">
        <v>36</v>
      </c>
      <c r="C25" s="32" t="s">
        <v>20</v>
      </c>
      <c r="D25" s="33" t="s">
        <v>46</v>
      </c>
      <c r="E25" s="33" t="s">
        <v>137</v>
      </c>
      <c r="F25" s="34" t="s">
        <v>48</v>
      </c>
      <c r="G25" s="35">
        <v>35.47</v>
      </c>
      <c r="H25" s="35">
        <v>35.79</v>
      </c>
      <c r="I25" s="35"/>
      <c r="J25" s="35"/>
      <c r="K25" s="35"/>
      <c r="L25" s="35"/>
      <c r="M25" s="36">
        <f t="shared" si="1"/>
        <v>71.25999999999999</v>
      </c>
      <c r="N25" s="36">
        <f t="shared" si="2"/>
        <v>-71.25999999999999</v>
      </c>
      <c r="O25" s="37">
        <f t="shared" si="3"/>
        <v>17</v>
      </c>
    </row>
    <row r="26" spans="1:15" ht="13.5" customHeight="1">
      <c r="A26" s="39">
        <v>306</v>
      </c>
      <c r="B26" s="32" t="s">
        <v>36</v>
      </c>
      <c r="C26" s="32" t="s">
        <v>20</v>
      </c>
      <c r="D26" s="33" t="s">
        <v>138</v>
      </c>
      <c r="E26" s="33" t="s">
        <v>139</v>
      </c>
      <c r="F26" s="34" t="s">
        <v>140</v>
      </c>
      <c r="G26" s="35">
        <v>35.79</v>
      </c>
      <c r="H26" s="35">
        <v>35.51</v>
      </c>
      <c r="I26" s="35"/>
      <c r="J26" s="35"/>
      <c r="K26" s="35"/>
      <c r="L26" s="35"/>
      <c r="M26" s="36">
        <f t="shared" si="1"/>
        <v>71.3</v>
      </c>
      <c r="N26" s="36">
        <f t="shared" si="2"/>
        <v>-71.3</v>
      </c>
      <c r="O26" s="37">
        <f t="shared" si="3"/>
        <v>18</v>
      </c>
    </row>
    <row r="27" spans="1:15" ht="13.5" customHeight="1">
      <c r="A27" s="39">
        <v>504</v>
      </c>
      <c r="B27" s="32" t="s">
        <v>31</v>
      </c>
      <c r="C27" s="32" t="s">
        <v>20</v>
      </c>
      <c r="D27" s="33" t="s">
        <v>150</v>
      </c>
      <c r="E27" s="33" t="s">
        <v>186</v>
      </c>
      <c r="F27" s="34" t="s">
        <v>57</v>
      </c>
      <c r="G27" s="35">
        <v>35.65</v>
      </c>
      <c r="H27" s="35">
        <v>35.65</v>
      </c>
      <c r="I27" s="35"/>
      <c r="J27" s="35"/>
      <c r="K27" s="35"/>
      <c r="L27" s="35"/>
      <c r="M27" s="36">
        <f t="shared" si="1"/>
        <v>71.3</v>
      </c>
      <c r="N27" s="36">
        <f t="shared" si="2"/>
        <v>-71.3</v>
      </c>
      <c r="O27" s="37">
        <f t="shared" si="3"/>
        <v>18</v>
      </c>
    </row>
    <row r="28" spans="1:15" ht="13.5" customHeight="1">
      <c r="A28" s="39">
        <v>512</v>
      </c>
      <c r="B28" s="32" t="s">
        <v>31</v>
      </c>
      <c r="C28" s="32" t="s">
        <v>20</v>
      </c>
      <c r="D28" s="33" t="s">
        <v>187</v>
      </c>
      <c r="E28" s="33" t="s">
        <v>188</v>
      </c>
      <c r="F28" s="34" t="s">
        <v>48</v>
      </c>
      <c r="G28" s="35">
        <v>35.75</v>
      </c>
      <c r="H28" s="35">
        <v>35.55</v>
      </c>
      <c r="I28" s="35"/>
      <c r="J28" s="35"/>
      <c r="K28" s="35"/>
      <c r="L28" s="35"/>
      <c r="M28" s="36">
        <f t="shared" si="1"/>
        <v>71.3</v>
      </c>
      <c r="N28" s="36">
        <f t="shared" si="2"/>
        <v>-71.3</v>
      </c>
      <c r="O28" s="37">
        <f t="shared" si="3"/>
        <v>18</v>
      </c>
    </row>
    <row r="29" spans="1:15" ht="13.5" customHeight="1">
      <c r="A29" s="39">
        <v>379</v>
      </c>
      <c r="B29" s="32" t="s">
        <v>36</v>
      </c>
      <c r="C29" s="32" t="s">
        <v>20</v>
      </c>
      <c r="D29" s="33" t="s">
        <v>141</v>
      </c>
      <c r="E29" s="33" t="s">
        <v>142</v>
      </c>
      <c r="F29" s="34" t="s">
        <v>135</v>
      </c>
      <c r="G29" s="35">
        <v>35.49</v>
      </c>
      <c r="H29" s="35">
        <v>35.83</v>
      </c>
      <c r="I29" s="35"/>
      <c r="J29" s="35"/>
      <c r="K29" s="35"/>
      <c r="L29" s="35"/>
      <c r="M29" s="36">
        <f t="shared" si="1"/>
        <v>71.32</v>
      </c>
      <c r="N29" s="36">
        <f t="shared" si="2"/>
        <v>-71.32</v>
      </c>
      <c r="O29" s="37">
        <f t="shared" si="3"/>
        <v>21</v>
      </c>
    </row>
    <row r="30" spans="1:15" ht="13.5" customHeight="1">
      <c r="A30" s="39">
        <v>311</v>
      </c>
      <c r="B30" s="32" t="s">
        <v>36</v>
      </c>
      <c r="C30" s="32" t="s">
        <v>20</v>
      </c>
      <c r="D30" s="33" t="s">
        <v>43</v>
      </c>
      <c r="E30" s="33" t="s">
        <v>44</v>
      </c>
      <c r="F30" s="34" t="s">
        <v>23</v>
      </c>
      <c r="G30" s="35">
        <v>35.71</v>
      </c>
      <c r="H30" s="35">
        <v>35.64</v>
      </c>
      <c r="I30" s="35"/>
      <c r="J30" s="35"/>
      <c r="K30" s="35"/>
      <c r="L30" s="35"/>
      <c r="M30" s="36">
        <f t="shared" si="1"/>
        <v>71.35</v>
      </c>
      <c r="N30" s="36">
        <f t="shared" si="2"/>
        <v>-71.35</v>
      </c>
      <c r="O30" s="37">
        <f t="shared" si="3"/>
        <v>22</v>
      </c>
    </row>
    <row r="31" spans="1:15" ht="13.5" customHeight="1">
      <c r="A31" s="39">
        <v>359</v>
      </c>
      <c r="B31" s="32" t="s">
        <v>36</v>
      </c>
      <c r="C31" s="32" t="s">
        <v>20</v>
      </c>
      <c r="D31" s="33" t="s">
        <v>143</v>
      </c>
      <c r="E31" s="33" t="s">
        <v>144</v>
      </c>
      <c r="F31" s="34" t="s">
        <v>48</v>
      </c>
      <c r="G31" s="35">
        <v>35.53</v>
      </c>
      <c r="H31" s="35">
        <v>35.82</v>
      </c>
      <c r="I31" s="35"/>
      <c r="J31" s="35"/>
      <c r="K31" s="35"/>
      <c r="L31" s="35"/>
      <c r="M31" s="36">
        <f t="shared" si="1"/>
        <v>71.35</v>
      </c>
      <c r="N31" s="36">
        <f t="shared" si="2"/>
        <v>-71.35</v>
      </c>
      <c r="O31" s="37">
        <f t="shared" si="3"/>
        <v>22</v>
      </c>
    </row>
    <row r="32" spans="1:15" ht="13.5" customHeight="1">
      <c r="A32" s="39">
        <v>507</v>
      </c>
      <c r="B32" s="32" t="s">
        <v>31</v>
      </c>
      <c r="C32" s="32" t="s">
        <v>20</v>
      </c>
      <c r="D32" s="33" t="s">
        <v>133</v>
      </c>
      <c r="E32" s="33" t="s">
        <v>193</v>
      </c>
      <c r="F32" s="34" t="s">
        <v>135</v>
      </c>
      <c r="G32" s="35">
        <v>35.64</v>
      </c>
      <c r="H32" s="35">
        <v>35.73</v>
      </c>
      <c r="I32" s="35"/>
      <c r="J32" s="35"/>
      <c r="K32" s="35"/>
      <c r="L32" s="35"/>
      <c r="M32" s="36">
        <f t="shared" si="1"/>
        <v>71.37</v>
      </c>
      <c r="N32" s="36">
        <f t="shared" si="2"/>
        <v>-71.37</v>
      </c>
      <c r="O32" s="37">
        <f t="shared" si="3"/>
        <v>24</v>
      </c>
    </row>
    <row r="33" spans="1:15" ht="13.5" customHeight="1">
      <c r="A33" s="39">
        <v>312</v>
      </c>
      <c r="B33" s="32" t="s">
        <v>36</v>
      </c>
      <c r="C33" s="32" t="s">
        <v>20</v>
      </c>
      <c r="D33" s="33" t="s">
        <v>64</v>
      </c>
      <c r="E33" s="33" t="s">
        <v>145</v>
      </c>
      <c r="F33" s="34" t="s">
        <v>66</v>
      </c>
      <c r="G33" s="35">
        <v>35.66</v>
      </c>
      <c r="H33" s="35">
        <v>35.76</v>
      </c>
      <c r="I33" s="35"/>
      <c r="J33" s="35"/>
      <c r="K33" s="35"/>
      <c r="L33" s="35"/>
      <c r="M33" s="36">
        <f t="shared" si="1"/>
        <v>71.41999999999999</v>
      </c>
      <c r="N33" s="36">
        <f t="shared" si="2"/>
        <v>-71.41999999999999</v>
      </c>
      <c r="O33" s="37">
        <f t="shared" si="3"/>
        <v>25</v>
      </c>
    </row>
    <row r="34" spans="1:15" ht="13.5" customHeight="1">
      <c r="A34" s="39">
        <v>320</v>
      </c>
      <c r="B34" s="32" t="s">
        <v>36</v>
      </c>
      <c r="C34" s="32" t="s">
        <v>20</v>
      </c>
      <c r="D34" s="33" t="s">
        <v>85</v>
      </c>
      <c r="E34" s="33" t="s">
        <v>145</v>
      </c>
      <c r="F34" s="34" t="s">
        <v>48</v>
      </c>
      <c r="G34" s="35">
        <v>35.6</v>
      </c>
      <c r="H34" s="35">
        <v>35.82</v>
      </c>
      <c r="I34" s="35"/>
      <c r="J34" s="35"/>
      <c r="K34" s="35"/>
      <c r="L34" s="35"/>
      <c r="M34" s="36">
        <f t="shared" si="1"/>
        <v>71.42</v>
      </c>
      <c r="N34" s="36">
        <f t="shared" si="2"/>
        <v>-71.42</v>
      </c>
      <c r="O34" s="37">
        <f t="shared" si="3"/>
        <v>26</v>
      </c>
    </row>
    <row r="35" spans="1:15" ht="13.5" customHeight="1">
      <c r="A35" s="39">
        <v>333</v>
      </c>
      <c r="B35" s="32" t="s">
        <v>36</v>
      </c>
      <c r="C35" s="32" t="s">
        <v>20</v>
      </c>
      <c r="D35" s="33" t="s">
        <v>146</v>
      </c>
      <c r="E35" s="33" t="s">
        <v>147</v>
      </c>
      <c r="F35" s="34" t="s">
        <v>148</v>
      </c>
      <c r="G35" s="35">
        <v>35.64</v>
      </c>
      <c r="H35" s="35">
        <v>35.79</v>
      </c>
      <c r="I35" s="35"/>
      <c r="J35" s="35"/>
      <c r="K35" s="35"/>
      <c r="L35" s="35"/>
      <c r="M35" s="36">
        <f t="shared" si="1"/>
        <v>71.43</v>
      </c>
      <c r="N35" s="36">
        <f t="shared" si="2"/>
        <v>-71.43</v>
      </c>
      <c r="O35" s="37">
        <f t="shared" si="3"/>
        <v>27</v>
      </c>
    </row>
    <row r="36" spans="1:15" ht="13.5" customHeight="1">
      <c r="A36" s="39">
        <v>323</v>
      </c>
      <c r="B36" s="32" t="s">
        <v>36</v>
      </c>
      <c r="C36" s="32" t="s">
        <v>20</v>
      </c>
      <c r="D36" s="33" t="s">
        <v>104</v>
      </c>
      <c r="E36" s="33" t="s">
        <v>149</v>
      </c>
      <c r="F36" s="34" t="s">
        <v>72</v>
      </c>
      <c r="G36" s="35">
        <v>35.64</v>
      </c>
      <c r="H36" s="35">
        <v>35.81</v>
      </c>
      <c r="I36" s="35"/>
      <c r="J36" s="35"/>
      <c r="K36" s="35"/>
      <c r="L36" s="35"/>
      <c r="M36" s="36">
        <f t="shared" si="1"/>
        <v>71.45</v>
      </c>
      <c r="N36" s="36">
        <f t="shared" si="2"/>
        <v>-71.45</v>
      </c>
      <c r="O36" s="37">
        <f t="shared" si="3"/>
        <v>28</v>
      </c>
    </row>
    <row r="37" spans="1:15" ht="13.5" customHeight="1">
      <c r="A37" s="39">
        <v>310</v>
      </c>
      <c r="B37" s="32" t="s">
        <v>36</v>
      </c>
      <c r="C37" s="32" t="s">
        <v>20</v>
      </c>
      <c r="D37" s="33" t="s">
        <v>150</v>
      </c>
      <c r="E37" s="33" t="s">
        <v>151</v>
      </c>
      <c r="F37" s="34" t="s">
        <v>140</v>
      </c>
      <c r="G37" s="35">
        <v>35.77</v>
      </c>
      <c r="H37" s="35">
        <v>35.69</v>
      </c>
      <c r="I37" s="35"/>
      <c r="J37" s="35"/>
      <c r="K37" s="35"/>
      <c r="L37" s="35"/>
      <c r="M37" s="36">
        <f t="shared" si="1"/>
        <v>71.46000000000001</v>
      </c>
      <c r="N37" s="36">
        <f t="shared" si="2"/>
        <v>-71.46000000000001</v>
      </c>
      <c r="O37" s="37">
        <f t="shared" si="3"/>
        <v>29</v>
      </c>
    </row>
    <row r="38" spans="1:15" ht="13.5" customHeight="1">
      <c r="A38" s="39">
        <v>325</v>
      </c>
      <c r="B38" s="32" t="s">
        <v>36</v>
      </c>
      <c r="C38" s="32" t="s">
        <v>20</v>
      </c>
      <c r="D38" s="33" t="s">
        <v>152</v>
      </c>
      <c r="E38" s="33" t="s">
        <v>147</v>
      </c>
      <c r="F38" s="34" t="s">
        <v>72</v>
      </c>
      <c r="G38" s="35">
        <v>35.65</v>
      </c>
      <c r="H38" s="35">
        <v>35.87</v>
      </c>
      <c r="I38" s="35"/>
      <c r="J38" s="35"/>
      <c r="K38" s="35"/>
      <c r="L38" s="35"/>
      <c r="M38" s="36">
        <f t="shared" si="1"/>
        <v>71.52</v>
      </c>
      <c r="N38" s="36">
        <f t="shared" si="2"/>
        <v>-71.52</v>
      </c>
      <c r="O38" s="37">
        <f t="shared" si="3"/>
        <v>30</v>
      </c>
    </row>
    <row r="39" spans="1:15" ht="13.5" customHeight="1">
      <c r="A39" s="39">
        <v>348</v>
      </c>
      <c r="B39" s="32" t="s">
        <v>36</v>
      </c>
      <c r="C39" s="32" t="s">
        <v>20</v>
      </c>
      <c r="D39" s="33" t="s">
        <v>113</v>
      </c>
      <c r="E39" s="33" t="s">
        <v>153</v>
      </c>
      <c r="F39" s="34" t="s">
        <v>111</v>
      </c>
      <c r="G39" s="35">
        <v>35.65</v>
      </c>
      <c r="H39" s="35">
        <v>35.93</v>
      </c>
      <c r="I39" s="35"/>
      <c r="J39" s="35"/>
      <c r="K39" s="35"/>
      <c r="L39" s="35"/>
      <c r="M39" s="36">
        <f t="shared" si="1"/>
        <v>71.58</v>
      </c>
      <c r="N39" s="36">
        <f t="shared" si="2"/>
        <v>-71.58</v>
      </c>
      <c r="O39" s="37">
        <f t="shared" si="3"/>
        <v>31</v>
      </c>
    </row>
    <row r="40" spans="1:15" ht="13.5" customHeight="1">
      <c r="A40" s="39">
        <v>378</v>
      </c>
      <c r="B40" s="32" t="s">
        <v>36</v>
      </c>
      <c r="C40" s="32" t="s">
        <v>20</v>
      </c>
      <c r="D40" s="33" t="s">
        <v>154</v>
      </c>
      <c r="E40" s="33" t="s">
        <v>155</v>
      </c>
      <c r="F40" s="34" t="s">
        <v>72</v>
      </c>
      <c r="G40" s="35">
        <v>35.86</v>
      </c>
      <c r="H40" s="35">
        <v>35.76</v>
      </c>
      <c r="I40" s="35"/>
      <c r="J40" s="35"/>
      <c r="K40" s="35"/>
      <c r="L40" s="35"/>
      <c r="M40" s="36">
        <f t="shared" si="1"/>
        <v>71.62</v>
      </c>
      <c r="N40" s="36">
        <f t="shared" si="2"/>
        <v>-71.62</v>
      </c>
      <c r="O40" s="37">
        <f t="shared" si="3"/>
        <v>32</v>
      </c>
    </row>
    <row r="41" spans="1:15" ht="13.5" customHeight="1">
      <c r="A41" s="39">
        <v>335</v>
      </c>
      <c r="B41" s="32" t="s">
        <v>36</v>
      </c>
      <c r="C41" s="32" t="s">
        <v>20</v>
      </c>
      <c r="D41" s="33" t="s">
        <v>91</v>
      </c>
      <c r="E41" s="33" t="s">
        <v>156</v>
      </c>
      <c r="F41" s="34" t="s">
        <v>93</v>
      </c>
      <c r="G41" s="35">
        <v>35.9</v>
      </c>
      <c r="H41" s="35">
        <v>35.82</v>
      </c>
      <c r="I41" s="35"/>
      <c r="J41" s="35"/>
      <c r="K41" s="35"/>
      <c r="L41" s="35"/>
      <c r="M41" s="36">
        <f aca="true" t="shared" si="4" ref="M41:M72">(G41*$G$4+H41*$H$4+I41*$I$4+J41*$J$4+K41*$K$4+L41*$L$4)</f>
        <v>71.72</v>
      </c>
      <c r="N41" s="36">
        <f aca="true" t="shared" si="5" ref="N41:N72">IF(M41&gt;0,M41*-1,-1000)</f>
        <v>-71.72</v>
      </c>
      <c r="O41" s="37">
        <f aca="true" t="shared" si="6" ref="O41:O72">IF(M41&gt;0,RANK(N41,N$1:N$65536),0)</f>
        <v>33</v>
      </c>
    </row>
    <row r="42" spans="1:15" ht="13.5" customHeight="1">
      <c r="A42" s="39">
        <v>364</v>
      </c>
      <c r="B42" s="32" t="s">
        <v>36</v>
      </c>
      <c r="C42" s="32" t="s">
        <v>20</v>
      </c>
      <c r="D42" s="33" t="s">
        <v>157</v>
      </c>
      <c r="E42" s="33" t="s">
        <v>158</v>
      </c>
      <c r="F42" s="34" t="s">
        <v>48</v>
      </c>
      <c r="G42" s="35">
        <v>35.79</v>
      </c>
      <c r="H42" s="35">
        <v>35.95</v>
      </c>
      <c r="I42" s="35"/>
      <c r="J42" s="35"/>
      <c r="K42" s="35"/>
      <c r="L42" s="35"/>
      <c r="M42" s="36">
        <f t="shared" si="4"/>
        <v>71.74000000000001</v>
      </c>
      <c r="N42" s="36">
        <f t="shared" si="5"/>
        <v>-71.74000000000001</v>
      </c>
      <c r="O42" s="37">
        <f t="shared" si="6"/>
        <v>34</v>
      </c>
    </row>
    <row r="43" spans="1:15" ht="13.5" customHeight="1">
      <c r="A43" s="39">
        <v>506</v>
      </c>
      <c r="B43" s="32" t="s">
        <v>31</v>
      </c>
      <c r="C43" s="32" t="s">
        <v>20</v>
      </c>
      <c r="D43" s="33" t="s">
        <v>179</v>
      </c>
      <c r="E43" s="33" t="s">
        <v>197</v>
      </c>
      <c r="F43" s="34" t="s">
        <v>198</v>
      </c>
      <c r="G43" s="35">
        <v>35.74</v>
      </c>
      <c r="H43" s="35">
        <v>36.02</v>
      </c>
      <c r="I43" s="35"/>
      <c r="J43" s="35"/>
      <c r="K43" s="35"/>
      <c r="L43" s="35"/>
      <c r="M43" s="36">
        <f t="shared" si="4"/>
        <v>71.76</v>
      </c>
      <c r="N43" s="36">
        <f t="shared" si="5"/>
        <v>-71.76</v>
      </c>
      <c r="O43" s="37">
        <f t="shared" si="6"/>
        <v>35</v>
      </c>
    </row>
    <row r="44" spans="1:15" ht="13.5" customHeight="1">
      <c r="A44" s="39">
        <v>338</v>
      </c>
      <c r="B44" s="32" t="s">
        <v>36</v>
      </c>
      <c r="C44" s="32" t="s">
        <v>20</v>
      </c>
      <c r="D44" s="33" t="s">
        <v>206</v>
      </c>
      <c r="E44" s="33" t="s">
        <v>95</v>
      </c>
      <c r="F44" s="34" t="s">
        <v>66</v>
      </c>
      <c r="G44" s="35">
        <v>36.03</v>
      </c>
      <c r="H44" s="35">
        <v>35.84</v>
      </c>
      <c r="I44" s="35"/>
      <c r="J44" s="35"/>
      <c r="K44" s="35"/>
      <c r="L44" s="35"/>
      <c r="M44" s="36">
        <f t="shared" si="4"/>
        <v>71.87</v>
      </c>
      <c r="N44" s="36">
        <f t="shared" si="5"/>
        <v>-71.87</v>
      </c>
      <c r="O44" s="37">
        <f t="shared" si="6"/>
        <v>36</v>
      </c>
    </row>
    <row r="45" spans="1:15" ht="13.5" customHeight="1">
      <c r="A45" s="39">
        <v>331</v>
      </c>
      <c r="B45" s="32" t="s">
        <v>36</v>
      </c>
      <c r="C45" s="32" t="s">
        <v>20</v>
      </c>
      <c r="D45" s="33" t="s">
        <v>159</v>
      </c>
      <c r="E45" s="33" t="s">
        <v>160</v>
      </c>
      <c r="F45" s="34" t="s">
        <v>93</v>
      </c>
      <c r="G45" s="35">
        <v>35.87</v>
      </c>
      <c r="H45" s="35">
        <v>36.01</v>
      </c>
      <c r="I45" s="35"/>
      <c r="J45" s="35"/>
      <c r="K45" s="35"/>
      <c r="L45" s="35"/>
      <c r="M45" s="36">
        <f t="shared" si="4"/>
        <v>71.88</v>
      </c>
      <c r="N45" s="36">
        <f t="shared" si="5"/>
        <v>-71.88</v>
      </c>
      <c r="O45" s="37">
        <f t="shared" si="6"/>
        <v>37</v>
      </c>
    </row>
    <row r="46" spans="1:15" ht="13.5" customHeight="1">
      <c r="A46" s="39">
        <v>301</v>
      </c>
      <c r="B46" s="32" t="s">
        <v>36</v>
      </c>
      <c r="C46" s="32" t="s">
        <v>20</v>
      </c>
      <c r="D46" s="33" t="s">
        <v>146</v>
      </c>
      <c r="E46" s="33" t="s">
        <v>161</v>
      </c>
      <c r="F46" s="34" t="s">
        <v>148</v>
      </c>
      <c r="G46" s="35">
        <v>36.02</v>
      </c>
      <c r="H46" s="35">
        <v>35.87</v>
      </c>
      <c r="I46" s="35"/>
      <c r="J46" s="35"/>
      <c r="K46" s="35"/>
      <c r="L46" s="35"/>
      <c r="M46" s="36">
        <f t="shared" si="4"/>
        <v>71.89</v>
      </c>
      <c r="N46" s="36">
        <f t="shared" si="5"/>
        <v>-71.89</v>
      </c>
      <c r="O46" s="37">
        <f t="shared" si="6"/>
        <v>38</v>
      </c>
    </row>
    <row r="47" spans="1:15" ht="13.5" customHeight="1">
      <c r="A47" s="39">
        <v>329</v>
      </c>
      <c r="B47" s="32" t="s">
        <v>36</v>
      </c>
      <c r="C47" s="32" t="s">
        <v>20</v>
      </c>
      <c r="D47" s="33" t="s">
        <v>157</v>
      </c>
      <c r="E47" s="33" t="s">
        <v>162</v>
      </c>
      <c r="F47" s="34" t="s">
        <v>48</v>
      </c>
      <c r="G47" s="35">
        <v>35.92</v>
      </c>
      <c r="H47" s="35">
        <v>36.09</v>
      </c>
      <c r="I47" s="35"/>
      <c r="J47" s="35"/>
      <c r="K47" s="35"/>
      <c r="L47" s="35"/>
      <c r="M47" s="36">
        <f t="shared" si="4"/>
        <v>72.01</v>
      </c>
      <c r="N47" s="36">
        <f t="shared" si="5"/>
        <v>-72.01</v>
      </c>
      <c r="O47" s="37">
        <f t="shared" si="6"/>
        <v>39</v>
      </c>
    </row>
    <row r="48" spans="1:15" ht="13.5" customHeight="1">
      <c r="A48" s="39">
        <v>344</v>
      </c>
      <c r="B48" s="32" t="s">
        <v>36</v>
      </c>
      <c r="C48" s="32" t="s">
        <v>20</v>
      </c>
      <c r="D48" s="33" t="s">
        <v>113</v>
      </c>
      <c r="E48" s="33" t="s">
        <v>163</v>
      </c>
      <c r="F48" s="34" t="s">
        <v>111</v>
      </c>
      <c r="G48" s="35">
        <v>35.72</v>
      </c>
      <c r="H48" s="35">
        <v>36.31</v>
      </c>
      <c r="I48" s="35"/>
      <c r="J48" s="35"/>
      <c r="K48" s="35"/>
      <c r="L48" s="35"/>
      <c r="M48" s="36">
        <f t="shared" si="4"/>
        <v>72.03</v>
      </c>
      <c r="N48" s="36">
        <f t="shared" si="5"/>
        <v>-72.03</v>
      </c>
      <c r="O48" s="37">
        <f t="shared" si="6"/>
        <v>40</v>
      </c>
    </row>
    <row r="49" spans="1:15" ht="13.5" customHeight="1">
      <c r="A49" s="39">
        <v>356</v>
      </c>
      <c r="B49" s="32" t="s">
        <v>36</v>
      </c>
      <c r="C49" s="32" t="s">
        <v>20</v>
      </c>
      <c r="D49" s="33" t="s">
        <v>164</v>
      </c>
      <c r="E49" s="33" t="s">
        <v>68</v>
      </c>
      <c r="F49" s="34" t="s">
        <v>62</v>
      </c>
      <c r="G49" s="35">
        <v>36.02</v>
      </c>
      <c r="H49" s="35">
        <v>36.18</v>
      </c>
      <c r="I49" s="35"/>
      <c r="J49" s="35"/>
      <c r="K49" s="35"/>
      <c r="L49" s="35"/>
      <c r="M49" s="36">
        <f t="shared" si="4"/>
        <v>72.2</v>
      </c>
      <c r="N49" s="36">
        <f t="shared" si="5"/>
        <v>-72.2</v>
      </c>
      <c r="O49" s="37">
        <f t="shared" si="6"/>
        <v>41</v>
      </c>
    </row>
    <row r="50" spans="1:15" ht="13.5" customHeight="1">
      <c r="A50" s="39">
        <v>318</v>
      </c>
      <c r="B50" s="32" t="s">
        <v>36</v>
      </c>
      <c r="C50" s="32" t="s">
        <v>20</v>
      </c>
      <c r="D50" s="33" t="s">
        <v>60</v>
      </c>
      <c r="E50" s="33" t="s">
        <v>165</v>
      </c>
      <c r="F50" s="34" t="s">
        <v>62</v>
      </c>
      <c r="G50" s="35">
        <v>36.31</v>
      </c>
      <c r="H50" s="35">
        <v>35.91</v>
      </c>
      <c r="I50" s="35"/>
      <c r="J50" s="35"/>
      <c r="K50" s="35"/>
      <c r="L50" s="35"/>
      <c r="M50" s="36">
        <f t="shared" si="4"/>
        <v>72.22</v>
      </c>
      <c r="N50" s="36">
        <f t="shared" si="5"/>
        <v>-72.22</v>
      </c>
      <c r="O50" s="37">
        <f t="shared" si="6"/>
        <v>42</v>
      </c>
    </row>
    <row r="51" spans="1:15" ht="13.5" customHeight="1">
      <c r="A51" s="39">
        <v>328</v>
      </c>
      <c r="B51" s="32" t="s">
        <v>36</v>
      </c>
      <c r="C51" s="32" t="s">
        <v>20</v>
      </c>
      <c r="D51" s="33" t="s">
        <v>166</v>
      </c>
      <c r="E51" s="33" t="s">
        <v>167</v>
      </c>
      <c r="F51" s="34" t="s">
        <v>72</v>
      </c>
      <c r="G51" s="35">
        <v>36.21</v>
      </c>
      <c r="H51" s="35">
        <v>36.06</v>
      </c>
      <c r="I51" s="35"/>
      <c r="J51" s="35"/>
      <c r="K51" s="35"/>
      <c r="L51" s="35"/>
      <c r="M51" s="36">
        <f t="shared" si="4"/>
        <v>72.27000000000001</v>
      </c>
      <c r="N51" s="36">
        <f t="shared" si="5"/>
        <v>-72.27000000000001</v>
      </c>
      <c r="O51" s="37">
        <f t="shared" si="6"/>
        <v>43</v>
      </c>
    </row>
    <row r="52" spans="1:15" ht="12.75">
      <c r="A52" s="39">
        <v>346</v>
      </c>
      <c r="B52" s="32" t="s">
        <v>36</v>
      </c>
      <c r="C52" s="32" t="s">
        <v>20</v>
      </c>
      <c r="D52" s="33" t="s">
        <v>52</v>
      </c>
      <c r="E52" s="33" t="s">
        <v>168</v>
      </c>
      <c r="F52" s="34" t="s">
        <v>169</v>
      </c>
      <c r="G52" s="35">
        <v>36.19</v>
      </c>
      <c r="H52" s="35">
        <v>36.15</v>
      </c>
      <c r="I52" s="35"/>
      <c r="J52" s="35"/>
      <c r="K52" s="35"/>
      <c r="L52" s="35"/>
      <c r="M52" s="36">
        <f t="shared" si="4"/>
        <v>72.34</v>
      </c>
      <c r="N52" s="36">
        <f t="shared" si="5"/>
        <v>-72.34</v>
      </c>
      <c r="O52" s="37">
        <f t="shared" si="6"/>
        <v>44</v>
      </c>
    </row>
    <row r="53" spans="1:15" ht="12.75">
      <c r="A53" s="39">
        <v>384</v>
      </c>
      <c r="B53" s="32" t="s">
        <v>36</v>
      </c>
      <c r="C53" s="32" t="s">
        <v>20</v>
      </c>
      <c r="D53" s="33" t="s">
        <v>112</v>
      </c>
      <c r="E53" s="33" t="s">
        <v>170</v>
      </c>
      <c r="F53" s="34" t="s">
        <v>66</v>
      </c>
      <c r="G53" s="35">
        <v>36.42</v>
      </c>
      <c r="H53" s="35">
        <v>36.25</v>
      </c>
      <c r="I53" s="35"/>
      <c r="J53" s="35"/>
      <c r="K53" s="35"/>
      <c r="L53" s="35"/>
      <c r="M53" s="36">
        <f t="shared" si="4"/>
        <v>72.67</v>
      </c>
      <c r="N53" s="36">
        <f t="shared" si="5"/>
        <v>-72.67</v>
      </c>
      <c r="O53" s="37">
        <f t="shared" si="6"/>
        <v>45</v>
      </c>
    </row>
    <row r="54" spans="1:15" ht="12.75">
      <c r="A54" s="39">
        <v>347</v>
      </c>
      <c r="B54" s="32" t="s">
        <v>36</v>
      </c>
      <c r="C54" s="32" t="s">
        <v>20</v>
      </c>
      <c r="D54" s="33" t="s">
        <v>171</v>
      </c>
      <c r="E54" s="33" t="s">
        <v>25</v>
      </c>
      <c r="F54" s="34" t="s">
        <v>93</v>
      </c>
      <c r="G54" s="35">
        <v>36.28</v>
      </c>
      <c r="H54" s="35">
        <v>36.53</v>
      </c>
      <c r="I54" s="35"/>
      <c r="J54" s="35"/>
      <c r="K54" s="35"/>
      <c r="L54" s="35"/>
      <c r="M54" s="36">
        <f t="shared" si="4"/>
        <v>72.81</v>
      </c>
      <c r="N54" s="36">
        <f t="shared" si="5"/>
        <v>-72.81</v>
      </c>
      <c r="O54" s="37">
        <f t="shared" si="6"/>
        <v>46</v>
      </c>
    </row>
    <row r="55" spans="1:15" ht="12.75">
      <c r="A55" s="39">
        <v>380</v>
      </c>
      <c r="B55" s="32" t="s">
        <v>36</v>
      </c>
      <c r="C55" s="32" t="s">
        <v>20</v>
      </c>
      <c r="D55" s="33" t="s">
        <v>55</v>
      </c>
      <c r="E55" s="33" t="s">
        <v>172</v>
      </c>
      <c r="F55" s="34" t="s">
        <v>57</v>
      </c>
      <c r="G55" s="35">
        <v>99</v>
      </c>
      <c r="H55" s="35"/>
      <c r="I55" s="35"/>
      <c r="J55" s="35"/>
      <c r="K55" s="35"/>
      <c r="L55" s="35"/>
      <c r="M55" s="36">
        <f t="shared" si="4"/>
        <v>99</v>
      </c>
      <c r="N55" s="36">
        <f t="shared" si="5"/>
        <v>-99</v>
      </c>
      <c r="O55" s="37">
        <f t="shared" si="6"/>
        <v>47</v>
      </c>
    </row>
    <row r="56" spans="1:15" ht="12.75">
      <c r="A56" s="39">
        <v>382</v>
      </c>
      <c r="B56" s="32" t="s">
        <v>36</v>
      </c>
      <c r="C56" s="32" t="s">
        <v>20</v>
      </c>
      <c r="D56" s="33" t="s">
        <v>173</v>
      </c>
      <c r="E56" s="33" t="s">
        <v>174</v>
      </c>
      <c r="F56" s="34" t="s">
        <v>66</v>
      </c>
      <c r="G56" s="35">
        <v>99</v>
      </c>
      <c r="H56" s="35"/>
      <c r="I56" s="35"/>
      <c r="J56" s="35"/>
      <c r="K56" s="35"/>
      <c r="L56" s="35"/>
      <c r="M56" s="36">
        <f t="shared" si="4"/>
        <v>99</v>
      </c>
      <c r="N56" s="36">
        <f t="shared" si="5"/>
        <v>-99</v>
      </c>
      <c r="O56" s="37">
        <f t="shared" si="6"/>
        <v>47</v>
      </c>
    </row>
    <row r="57" spans="1:15" ht="12.75">
      <c r="A57" s="39">
        <v>383</v>
      </c>
      <c r="B57" s="32" t="s">
        <v>36</v>
      </c>
      <c r="C57" s="32" t="s">
        <v>20</v>
      </c>
      <c r="D57" s="33" t="s">
        <v>115</v>
      </c>
      <c r="E57" s="33" t="s">
        <v>175</v>
      </c>
      <c r="F57" s="34" t="s">
        <v>135</v>
      </c>
      <c r="G57" s="35">
        <v>99</v>
      </c>
      <c r="H57" s="35"/>
      <c r="I57" s="35"/>
      <c r="J57" s="35"/>
      <c r="K57" s="35"/>
      <c r="L57" s="35"/>
      <c r="M57" s="36">
        <f t="shared" si="4"/>
        <v>99</v>
      </c>
      <c r="N57" s="36">
        <f t="shared" si="5"/>
        <v>-99</v>
      </c>
      <c r="O57" s="37">
        <f t="shared" si="6"/>
        <v>47</v>
      </c>
    </row>
    <row r="58" spans="1:15" ht="12.75">
      <c r="A58" s="39"/>
      <c r="B58" s="32"/>
      <c r="C58" s="32"/>
      <c r="D58" s="33"/>
      <c r="E58" s="33"/>
      <c r="F58" s="34"/>
      <c r="G58" s="35"/>
      <c r="H58" s="35"/>
      <c r="I58" s="35"/>
      <c r="J58" s="35"/>
      <c r="K58" s="35"/>
      <c r="L58" s="35"/>
      <c r="M58" s="36"/>
      <c r="N58" s="36"/>
      <c r="O58" s="37"/>
    </row>
    <row r="59" spans="1:15" ht="12.75">
      <c r="A59" s="39"/>
      <c r="B59" s="32"/>
      <c r="C59" s="32"/>
      <c r="D59" s="33"/>
      <c r="E59" s="33"/>
      <c r="F59" s="34"/>
      <c r="G59" s="35"/>
      <c r="H59" s="35"/>
      <c r="I59" s="35"/>
      <c r="J59" s="35"/>
      <c r="K59" s="35"/>
      <c r="L59" s="35"/>
      <c r="M59" s="36"/>
      <c r="N59" s="36"/>
      <c r="O59" s="37"/>
    </row>
    <row r="60" spans="1:15" ht="12.75">
      <c r="A60" s="39"/>
      <c r="B60" s="32"/>
      <c r="C60" s="32"/>
      <c r="D60" s="33"/>
      <c r="E60" s="33"/>
      <c r="F60" s="34"/>
      <c r="G60" s="35"/>
      <c r="H60" s="35"/>
      <c r="I60" s="35"/>
      <c r="J60" s="35"/>
      <c r="K60" s="35"/>
      <c r="L60" s="35"/>
      <c r="M60" s="36"/>
      <c r="N60" s="36"/>
      <c r="O60" s="37"/>
    </row>
    <row r="61" spans="1:15" ht="12.75">
      <c r="A61" s="39"/>
      <c r="B61" s="32"/>
      <c r="C61" s="32"/>
      <c r="D61" s="33"/>
      <c r="E61" s="33"/>
      <c r="F61" s="34"/>
      <c r="G61" s="35"/>
      <c r="H61" s="35"/>
      <c r="I61" s="35"/>
      <c r="J61" s="35"/>
      <c r="K61" s="35"/>
      <c r="L61" s="35"/>
      <c r="M61" s="36"/>
      <c r="N61" s="36"/>
      <c r="O61" s="37"/>
    </row>
  </sheetData>
  <autoFilter ref="A8:P49"/>
  <printOptions/>
  <pageMargins left="0.3937007874015748" right="0.1968503937007874" top="0.51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P20"/>
  <sheetViews>
    <sheetView zoomScale="70" zoomScaleNormal="70" workbookViewId="0" topLeftCell="A1">
      <pane xSplit="5" ySplit="7" topLeftCell="F8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8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15" customWidth="1"/>
    <col min="16" max="16" width="3.8515625" style="5" customWidth="1"/>
  </cols>
  <sheetData>
    <row r="1" spans="1:16" s="6" customFormat="1" ht="30">
      <c r="A1" s="1" t="s">
        <v>176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</row>
    <row r="2" spans="1:16" s="6" customFormat="1" ht="30">
      <c r="A2" s="1" t="s">
        <v>205</v>
      </c>
      <c r="B2" s="1"/>
      <c r="C2" s="1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</row>
    <row r="3" spans="4:16" s="6" customFormat="1" ht="9.75" customHeight="1">
      <c r="D3" s="8"/>
      <c r="O3" s="9"/>
      <c r="P3" s="5"/>
    </row>
    <row r="4" spans="1:13" ht="15" customHeight="1">
      <c r="A4" s="10" t="s">
        <v>2</v>
      </c>
      <c r="B4" s="11"/>
      <c r="C4" s="11"/>
      <c r="D4" s="12"/>
      <c r="E4" s="11"/>
      <c r="F4" s="11"/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4">
        <v>1</v>
      </c>
      <c r="M4" s="3"/>
    </row>
    <row r="5" spans="1:12" ht="16.5" customHeight="1">
      <c r="A5" s="16" t="s">
        <v>3</v>
      </c>
      <c r="B5" s="2"/>
      <c r="C5" s="2"/>
      <c r="D5" s="3"/>
      <c r="E5" s="3"/>
      <c r="F5" s="3"/>
      <c r="G5" s="17" t="e">
        <f>MIN(#REF!)</f>
        <v>#REF!</v>
      </c>
      <c r="H5" s="17" t="e">
        <f>MIN(#REF!)</f>
        <v>#REF!</v>
      </c>
      <c r="I5" s="17" t="e">
        <f>MIN(#REF!)</f>
        <v>#REF!</v>
      </c>
      <c r="J5" s="17" t="e">
        <f>MIN(#REF!)</f>
        <v>#REF!</v>
      </c>
      <c r="K5" s="17" t="e">
        <f>MIN(#REF!)</f>
        <v>#REF!</v>
      </c>
      <c r="L5" s="18" t="e">
        <f>MIN(#REF!)</f>
        <v>#REF!</v>
      </c>
    </row>
    <row r="6" spans="1:12" ht="18" customHeight="1">
      <c r="A6" s="16"/>
      <c r="B6" s="2"/>
      <c r="C6" s="2"/>
      <c r="D6" s="3"/>
      <c r="E6" s="3"/>
      <c r="F6" s="3"/>
      <c r="G6" s="19"/>
      <c r="H6" s="19"/>
      <c r="I6" s="19"/>
      <c r="J6" s="19"/>
      <c r="K6" s="19"/>
      <c r="L6" s="20"/>
    </row>
    <row r="7" spans="1:16" s="29" customFormat="1" ht="38.25">
      <c r="A7" s="21" t="s">
        <v>4</v>
      </c>
      <c r="B7" s="22" t="s">
        <v>5</v>
      </c>
      <c r="C7" s="22" t="s">
        <v>6</v>
      </c>
      <c r="D7" s="23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6" t="s">
        <v>16</v>
      </c>
      <c r="N7" s="24"/>
      <c r="O7" s="27" t="s">
        <v>17</v>
      </c>
      <c r="P7" s="28" t="s">
        <v>18</v>
      </c>
    </row>
    <row r="8" spans="1:12" ht="22.5" customHeight="1">
      <c r="A8" s="6"/>
      <c r="B8" s="6"/>
      <c r="C8" s="6"/>
      <c r="D8" s="8"/>
      <c r="E8" s="6"/>
      <c r="F8" s="6"/>
      <c r="G8" s="30"/>
      <c r="H8" s="30"/>
      <c r="I8" s="30"/>
      <c r="J8" s="30"/>
      <c r="K8" s="30"/>
      <c r="L8" s="30"/>
    </row>
    <row r="9" spans="1:15" ht="13.5" customHeight="1">
      <c r="A9" s="39">
        <v>511</v>
      </c>
      <c r="B9" s="32" t="s">
        <v>31</v>
      </c>
      <c r="C9" s="32" t="s">
        <v>20</v>
      </c>
      <c r="D9" s="33" t="s">
        <v>32</v>
      </c>
      <c r="E9" s="33" t="s">
        <v>33</v>
      </c>
      <c r="F9" s="34" t="s">
        <v>23</v>
      </c>
      <c r="G9" s="35">
        <v>35.22</v>
      </c>
      <c r="H9" s="35">
        <v>35.35</v>
      </c>
      <c r="I9" s="35"/>
      <c r="J9" s="35"/>
      <c r="K9" s="35"/>
      <c r="L9" s="35"/>
      <c r="M9" s="36">
        <f aca="true" t="shared" si="0" ref="M9:M16">(G9*$G$4+H9*$H$4+I9*$I$4+J9*$J$4+K9*$K$4+L9*$L$4)</f>
        <v>70.57</v>
      </c>
      <c r="N9" s="36">
        <f aca="true" t="shared" si="1" ref="N9:N16">IF(M9&gt;0,M9*-1,-1000)</f>
        <v>-70.57</v>
      </c>
      <c r="O9" s="37">
        <f aca="true" t="shared" si="2" ref="O9:O16">IF(M9&gt;0,RANK(N9,N$1:N$65536),0)</f>
        <v>1</v>
      </c>
    </row>
    <row r="10" spans="1:15" ht="13.5" customHeight="1">
      <c r="A10" s="39">
        <v>502</v>
      </c>
      <c r="B10" s="32" t="s">
        <v>31</v>
      </c>
      <c r="C10" s="32" t="s">
        <v>20</v>
      </c>
      <c r="D10" s="33" t="s">
        <v>34</v>
      </c>
      <c r="E10" s="33" t="s">
        <v>35</v>
      </c>
      <c r="F10" s="34" t="s">
        <v>23</v>
      </c>
      <c r="G10" s="35">
        <v>35.32</v>
      </c>
      <c r="H10" s="35">
        <v>35.43</v>
      </c>
      <c r="I10" s="35"/>
      <c r="J10" s="35"/>
      <c r="K10" s="35"/>
      <c r="L10" s="35"/>
      <c r="M10" s="36">
        <f t="shared" si="0"/>
        <v>70.75</v>
      </c>
      <c r="N10" s="36">
        <f t="shared" si="1"/>
        <v>-70.75</v>
      </c>
      <c r="O10" s="37">
        <f t="shared" si="2"/>
        <v>2</v>
      </c>
    </row>
    <row r="11" spans="1:15" ht="13.5" customHeight="1">
      <c r="A11" s="39">
        <v>505</v>
      </c>
      <c r="B11" s="32" t="s">
        <v>31</v>
      </c>
      <c r="C11" s="32" t="s">
        <v>20</v>
      </c>
      <c r="D11" s="33" t="s">
        <v>94</v>
      </c>
      <c r="E11" s="33" t="s">
        <v>178</v>
      </c>
      <c r="F11" s="34" t="s">
        <v>96</v>
      </c>
      <c r="G11" s="35">
        <v>35.45</v>
      </c>
      <c r="H11" s="35">
        <v>35.39</v>
      </c>
      <c r="I11" s="35"/>
      <c r="J11" s="35"/>
      <c r="K11" s="35"/>
      <c r="L11" s="35"/>
      <c r="M11" s="36">
        <f t="shared" si="0"/>
        <v>70.84</v>
      </c>
      <c r="N11" s="36">
        <f t="shared" si="1"/>
        <v>-70.84</v>
      </c>
      <c r="O11" s="37">
        <f t="shared" si="2"/>
        <v>3</v>
      </c>
    </row>
    <row r="12" spans="1:15" ht="13.5" customHeight="1">
      <c r="A12" s="39">
        <v>510</v>
      </c>
      <c r="B12" s="32" t="s">
        <v>31</v>
      </c>
      <c r="C12" s="32" t="s">
        <v>20</v>
      </c>
      <c r="D12" s="33" t="s">
        <v>179</v>
      </c>
      <c r="E12" s="33" t="s">
        <v>180</v>
      </c>
      <c r="F12" s="34" t="s">
        <v>57</v>
      </c>
      <c r="G12" s="35">
        <v>35.36</v>
      </c>
      <c r="H12" s="35">
        <v>35.53</v>
      </c>
      <c r="I12" s="35"/>
      <c r="J12" s="35"/>
      <c r="K12" s="35"/>
      <c r="L12" s="35"/>
      <c r="M12" s="36">
        <f t="shared" si="0"/>
        <v>70.89</v>
      </c>
      <c r="N12" s="36">
        <f t="shared" si="1"/>
        <v>-70.89</v>
      </c>
      <c r="O12" s="37">
        <f t="shared" si="2"/>
        <v>4</v>
      </c>
    </row>
    <row r="13" spans="1:15" ht="13.5" customHeight="1">
      <c r="A13" s="39">
        <v>504</v>
      </c>
      <c r="B13" s="32" t="s">
        <v>31</v>
      </c>
      <c r="C13" s="32" t="s">
        <v>20</v>
      </c>
      <c r="D13" s="33" t="s">
        <v>150</v>
      </c>
      <c r="E13" s="33" t="s">
        <v>186</v>
      </c>
      <c r="F13" s="34" t="s">
        <v>57</v>
      </c>
      <c r="G13" s="35">
        <v>35.65</v>
      </c>
      <c r="H13" s="35">
        <v>35.65</v>
      </c>
      <c r="I13" s="35"/>
      <c r="J13" s="35"/>
      <c r="K13" s="35"/>
      <c r="L13" s="35"/>
      <c r="M13" s="36">
        <f t="shared" si="0"/>
        <v>71.3</v>
      </c>
      <c r="N13" s="36">
        <f t="shared" si="1"/>
        <v>-71.3</v>
      </c>
      <c r="O13" s="37">
        <f t="shared" si="2"/>
        <v>5</v>
      </c>
    </row>
    <row r="14" spans="1:15" ht="13.5" customHeight="1">
      <c r="A14" s="39">
        <v>512</v>
      </c>
      <c r="B14" s="32" t="s">
        <v>31</v>
      </c>
      <c r="C14" s="32" t="s">
        <v>20</v>
      </c>
      <c r="D14" s="33" t="s">
        <v>187</v>
      </c>
      <c r="E14" s="33" t="s">
        <v>188</v>
      </c>
      <c r="F14" s="34" t="s">
        <v>48</v>
      </c>
      <c r="G14" s="35">
        <v>35.75</v>
      </c>
      <c r="H14" s="35">
        <v>35.55</v>
      </c>
      <c r="I14" s="35"/>
      <c r="J14" s="35"/>
      <c r="K14" s="35"/>
      <c r="L14" s="35"/>
      <c r="M14" s="36">
        <f t="shared" si="0"/>
        <v>71.3</v>
      </c>
      <c r="N14" s="36">
        <f t="shared" si="1"/>
        <v>-71.3</v>
      </c>
      <c r="O14" s="37">
        <f t="shared" si="2"/>
        <v>5</v>
      </c>
    </row>
    <row r="15" spans="1:15" ht="13.5" customHeight="1">
      <c r="A15" s="39">
        <v>507</v>
      </c>
      <c r="B15" s="32" t="s">
        <v>31</v>
      </c>
      <c r="C15" s="32" t="s">
        <v>20</v>
      </c>
      <c r="D15" s="33" t="s">
        <v>133</v>
      </c>
      <c r="E15" s="33" t="s">
        <v>193</v>
      </c>
      <c r="F15" s="34" t="s">
        <v>135</v>
      </c>
      <c r="G15" s="35">
        <v>35.64</v>
      </c>
      <c r="H15" s="35">
        <v>35.73</v>
      </c>
      <c r="I15" s="35"/>
      <c r="J15" s="35"/>
      <c r="K15" s="35"/>
      <c r="L15" s="35"/>
      <c r="M15" s="36">
        <f t="shared" si="0"/>
        <v>71.37</v>
      </c>
      <c r="N15" s="36">
        <f t="shared" si="1"/>
        <v>-71.37</v>
      </c>
      <c r="O15" s="37">
        <f t="shared" si="2"/>
        <v>7</v>
      </c>
    </row>
    <row r="16" spans="1:15" ht="13.5" customHeight="1">
      <c r="A16" s="39">
        <v>506</v>
      </c>
      <c r="B16" s="32" t="s">
        <v>31</v>
      </c>
      <c r="C16" s="32" t="s">
        <v>20</v>
      </c>
      <c r="D16" s="33" t="s">
        <v>179</v>
      </c>
      <c r="E16" s="33" t="s">
        <v>197</v>
      </c>
      <c r="F16" s="34" t="s">
        <v>198</v>
      </c>
      <c r="G16" s="35">
        <v>35.74</v>
      </c>
      <c r="H16" s="35">
        <v>36.02</v>
      </c>
      <c r="I16" s="35"/>
      <c r="J16" s="35"/>
      <c r="K16" s="35"/>
      <c r="L16" s="35"/>
      <c r="M16" s="36">
        <f t="shared" si="0"/>
        <v>71.76</v>
      </c>
      <c r="N16" s="36">
        <f t="shared" si="1"/>
        <v>-71.76</v>
      </c>
      <c r="O16" s="37">
        <f t="shared" si="2"/>
        <v>8</v>
      </c>
    </row>
    <row r="17" spans="1:15" ht="13.5" customHeight="1">
      <c r="A17" s="39"/>
      <c r="B17" s="32"/>
      <c r="C17" s="32"/>
      <c r="D17" s="33"/>
      <c r="E17" s="33"/>
      <c r="F17" s="34"/>
      <c r="G17" s="35"/>
      <c r="H17" s="35"/>
      <c r="I17" s="35"/>
      <c r="J17" s="35"/>
      <c r="K17" s="35"/>
      <c r="L17" s="35"/>
      <c r="M17" s="36"/>
      <c r="N17" s="36"/>
      <c r="O17" s="37"/>
    </row>
    <row r="18" spans="1:15" ht="13.5" customHeight="1">
      <c r="A18" s="39"/>
      <c r="B18" s="32"/>
      <c r="C18" s="32"/>
      <c r="D18" s="33"/>
      <c r="E18" s="33"/>
      <c r="F18" s="34"/>
      <c r="G18" s="35"/>
      <c r="H18" s="35"/>
      <c r="I18" s="35"/>
      <c r="J18" s="35"/>
      <c r="K18" s="35"/>
      <c r="L18" s="35"/>
      <c r="M18" s="36"/>
      <c r="N18" s="36"/>
      <c r="O18" s="37"/>
    </row>
    <row r="19" spans="1:15" ht="13.5" customHeight="1">
      <c r="A19" s="39"/>
      <c r="B19" s="32"/>
      <c r="C19" s="32"/>
      <c r="D19" s="33"/>
      <c r="E19" s="33"/>
      <c r="F19" s="34"/>
      <c r="G19" s="35"/>
      <c r="H19" s="35"/>
      <c r="I19" s="35"/>
      <c r="J19" s="35"/>
      <c r="K19" s="35"/>
      <c r="L19" s="35"/>
      <c r="M19" s="36"/>
      <c r="N19" s="36"/>
      <c r="O19" s="37"/>
    </row>
    <row r="20" spans="1:15" ht="13.5" customHeight="1">
      <c r="A20" s="39"/>
      <c r="B20" s="32"/>
      <c r="C20" s="32"/>
      <c r="D20" s="33"/>
      <c r="E20" s="33"/>
      <c r="F20" s="34"/>
      <c r="G20" s="35"/>
      <c r="H20" s="35"/>
      <c r="I20" s="35"/>
      <c r="J20" s="35"/>
      <c r="K20" s="35"/>
      <c r="L20" s="35"/>
      <c r="M20" s="36"/>
      <c r="N20" s="36"/>
      <c r="O20" s="37"/>
    </row>
  </sheetData>
  <autoFilter ref="A8:P8"/>
  <printOptions/>
  <pageMargins left="0.3937007874015748" right="0.1968503937007874" top="0.57" bottom="0.5511811023622047" header="0.35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Walter Rosenkranz</cp:lastModifiedBy>
  <cp:lastPrinted>2004-05-03T21:07:33Z</cp:lastPrinted>
  <dcterms:created xsi:type="dcterms:W3CDTF">2004-05-03T09:20:18Z</dcterms:created>
  <dcterms:modified xsi:type="dcterms:W3CDTF">2004-05-03T21:09:58Z</dcterms:modified>
  <cp:category/>
  <cp:version/>
  <cp:contentType/>
  <cp:contentStatus/>
</cp:coreProperties>
</file>