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480" windowHeight="10740" activeTab="0"/>
  </bookViews>
  <sheets>
    <sheet name="JUNIOR-Gäste" sheetId="1" r:id="rId1"/>
    <sheet name="SENIOR-Gäste" sheetId="2" r:id="rId2"/>
    <sheet name="JUNIOR-Stadt" sheetId="3" r:id="rId3"/>
    <sheet name="SENIOR-Stadt" sheetId="4" r:id="rId4"/>
    <sheet name="ELITE" sheetId="5" r:id="rId5"/>
    <sheet name="Q-JUNIOR" sheetId="6" r:id="rId6"/>
    <sheet name="Q-SENIOR" sheetId="7" r:id="rId7"/>
  </sheets>
  <externalReferences>
    <externalReference r:id="rId10"/>
  </externalReferences>
  <definedNames>
    <definedName name="_xlnm.Print_Area" localSheetId="4">'ELITE'!$A$1:$K$14</definedName>
    <definedName name="_xlnm.Print_Area" localSheetId="0">'JUNIOR-Gäste'!$A$1:$K$23</definedName>
    <definedName name="_xlnm.Print_Area" localSheetId="2">'JUNIOR-Stadt'!$A$1:$K$9</definedName>
    <definedName name="_xlnm.Print_Area" localSheetId="5">'Q-JUNIOR'!$A$1:$K$250</definedName>
    <definedName name="_xlnm.Print_Area" localSheetId="6">'Q-SENIOR'!$A$1:$K$52</definedName>
    <definedName name="_xlnm.Print_Area" localSheetId="1">'SENIOR-Gäste'!$A$1:$K$47</definedName>
    <definedName name="_xlnm.Print_Area" localSheetId="3">'SENIOR-Stadt'!$A$1:$K$8</definedName>
    <definedName name="_xlnm.Print_Titles" localSheetId="4">'ELITE'!$1:$3</definedName>
    <definedName name="_xlnm.Print_Titles" localSheetId="0">'JUNIOR-Gäste'!$1:$3</definedName>
    <definedName name="_xlnm.Print_Titles" localSheetId="2">'JUNIOR-Stadt'!$1:$3</definedName>
    <definedName name="_xlnm.Print_Titles" localSheetId="5">'Q-JUNIOR'!$1:$3</definedName>
    <definedName name="_xlnm.Print_Titles" localSheetId="6">'Q-SENIOR'!$1:$3</definedName>
    <definedName name="_xlnm.Print_Titles" localSheetId="1">'SENIOR-Gäste'!$1:$3</definedName>
    <definedName name="_xlnm.Print_Titles" localSheetId="3">'SENIOR-Stadt'!$1:$3</definedName>
    <definedName name="Gaeste_SENIOR_Rang" localSheetId="1">'SENIOR-Gäste'!$A$3:$J$23</definedName>
    <definedName name="presse_js_1A">#REF!</definedName>
    <definedName name="presse_js_1B">#REF!</definedName>
    <definedName name="presse_js_1C">#REF!</definedName>
    <definedName name="presse_js_1D">#REF!</definedName>
    <definedName name="presse_js_2A">#REF!</definedName>
    <definedName name="presse_js_2B">#REF!</definedName>
    <definedName name="presse_js_2C">#REF!</definedName>
    <definedName name="presse_js_2D">#REF!</definedName>
    <definedName name="presse_js_3A">#REF!</definedName>
    <definedName name="presse_js_3B">#REF!</definedName>
    <definedName name="presse_js_3C">#REF!</definedName>
    <definedName name="presse_js_3D">#REF!</definedName>
    <definedName name="presse_ss_1A">#REF!</definedName>
    <definedName name="presse_ss_1B">#REF!</definedName>
    <definedName name="presse_ss_1C">#REF!</definedName>
    <definedName name="presse_ss_1D">#REF!</definedName>
    <definedName name="presse_ss_2A">#REF!</definedName>
    <definedName name="presse_ss_2B">#REF!</definedName>
    <definedName name="presse_ss_2C">#REF!</definedName>
    <definedName name="presse_ss_2D">#REF!</definedName>
    <definedName name="presse_ss_3A">#REF!</definedName>
    <definedName name="presse_ss_3B">#REF!</definedName>
    <definedName name="presse_ss_3C">#REF!</definedName>
    <definedName name="presse_ss_3D">#REF!</definedName>
    <definedName name="Tabelle_sortieren__nes">#REF!</definedName>
    <definedName name="Tabelle_sortieren__ngj">#REF!</definedName>
    <definedName name="Tabelle_sortieren__ngs">#REF!</definedName>
    <definedName name="Tabelle_sortieren__nj">#REF!</definedName>
    <definedName name="Tabelle_sortieren__nqs">#REF!</definedName>
    <definedName name="Tabelle_sortieren__ns">#REF!</definedName>
    <definedName name="Tabelle_sortieren__nsj">#REF!</definedName>
    <definedName name="Tabelle_sortieren__nss">#REF!</definedName>
    <definedName name="Tabelle_sortieren__pes">#REF!</definedName>
    <definedName name="Tabelle_sortieren__pgj">#REF!</definedName>
    <definedName name="Tabelle_sortieren__pgs">#REF!</definedName>
    <definedName name="Tabelle_sortieren__pj">#REF!</definedName>
    <definedName name="Tabelle_sortieren__pqs">#REF!</definedName>
    <definedName name="Tabelle_sortieren__ps">#REF!</definedName>
    <definedName name="Tabelle_sortieren__psj">#REF!</definedName>
    <definedName name="Tabelle_sortieren__pss">#REF!</definedName>
    <definedName name="Tabelle_sortieren__ses">#REF!</definedName>
    <definedName name="Tabelle_sortieren__sgj">#REF!</definedName>
    <definedName name="Tabelle_sortieren__sgs">#REF!</definedName>
    <definedName name="Tabelle_sortieren__sj">#REF!</definedName>
    <definedName name="Tabelle_sortieren__sqs">#REF!</definedName>
    <definedName name="Tabelle_sortieren__ss">#REF!</definedName>
    <definedName name="Tabelle_sortieren__ssj">#REF!</definedName>
    <definedName name="Tabelle_sortieren__sss">#REF!</definedName>
    <definedName name="urkunde_im_inder">#REF!</definedName>
    <definedName name="urkunde_klasse">#REF!</definedName>
    <definedName name="urkunde_name">#REF!</definedName>
    <definedName name="urkunde_platz">#REF!</definedName>
    <definedName name="Urkunde_StartNr">#REF!</definedName>
  </definedNames>
  <calcPr fullCalcOnLoad="1"/>
</workbook>
</file>

<file path=xl/sharedStrings.xml><?xml version="1.0" encoding="utf-8"?>
<sst xmlns="http://schemas.openxmlformats.org/spreadsheetml/2006/main" count="106" uniqueCount="22">
  <si>
    <t>Wertung des Laufs</t>
  </si>
  <si>
    <t>Name</t>
  </si>
  <si>
    <t>Vorname</t>
  </si>
  <si>
    <t>Probelauf</t>
  </si>
  <si>
    <t>1. Lauf</t>
  </si>
  <si>
    <t>2. Lauf</t>
  </si>
  <si>
    <t>3. Lauf</t>
  </si>
  <si>
    <t>4. Lauf</t>
  </si>
  <si>
    <t>Gesamtzeit</t>
  </si>
  <si>
    <t>Platz</t>
  </si>
  <si>
    <t>Verein</t>
  </si>
  <si>
    <t>JUNIOREN Gäste</t>
  </si>
  <si>
    <t>Nr.</t>
  </si>
  <si>
    <t>lfd. Nr.</t>
  </si>
  <si>
    <t>Runden</t>
  </si>
  <si>
    <t>SENIOREN Gäste</t>
  </si>
  <si>
    <t xml:space="preserve">Stadtmeisterschaft der JUNIOREN </t>
  </si>
  <si>
    <t>Stadtmeisterschaft der SENIOREN</t>
  </si>
  <si>
    <t>Elite-XL Rennen</t>
  </si>
  <si>
    <t>Qualifikationswertung JUNIOREN</t>
  </si>
  <si>
    <t>Qualifikationswertung SENIOREN</t>
  </si>
  <si>
    <t>Starter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</si>
</sst>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7" fillId="15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51" applyFont="1" applyAlignment="1">
      <alignment horizontal="centerContinuous" vertical="center"/>
      <protection/>
    </xf>
    <xf numFmtId="0" fontId="0" fillId="0" borderId="0" xfId="51">
      <alignment vertical="center"/>
      <protection/>
    </xf>
    <xf numFmtId="2" fontId="3" fillId="0" borderId="10" xfId="51" applyNumberFormat="1" applyFont="1" applyBorder="1">
      <alignment vertical="center"/>
      <protection/>
    </xf>
    <xf numFmtId="0" fontId="3" fillId="0" borderId="0" xfId="51" applyFont="1">
      <alignment vertical="center"/>
      <protection/>
    </xf>
    <xf numFmtId="0" fontId="5" fillId="0" borderId="0" xfId="51" applyFont="1" applyAlignment="1">
      <alignment horizontal="centerContinuous" vertical="center"/>
      <protection/>
    </xf>
    <xf numFmtId="0" fontId="0" fillId="0" borderId="0" xfId="51" applyAlignment="1">
      <alignment horizontal="centerContinuous" vertical="center"/>
      <protection/>
    </xf>
    <xf numFmtId="1" fontId="0" fillId="0" borderId="0" xfId="51" applyNumberFormat="1" applyAlignment="1">
      <alignment horizontal="centerContinuous" vertical="center"/>
      <protection/>
    </xf>
    <xf numFmtId="0" fontId="2" fillId="0" borderId="0" xfId="51" applyFont="1" applyBorder="1" applyAlignment="1">
      <alignment horizontal="centerContinuous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horizontal="centerContinuous" vertical="center"/>
      <protection/>
    </xf>
    <xf numFmtId="1" fontId="0" fillId="0" borderId="0" xfId="51" applyNumberFormat="1" applyBorder="1" applyAlignment="1">
      <alignment horizontal="centerContinuous" vertical="center"/>
      <protection/>
    </xf>
    <xf numFmtId="0" fontId="4" fillId="0" borderId="10" xfId="51" applyFont="1" applyBorder="1" applyAlignment="1">
      <alignment horizontal="right" vertical="center"/>
      <protection/>
    </xf>
    <xf numFmtId="0" fontId="4" fillId="0" borderId="10" xfId="51" applyFont="1" applyBorder="1" applyAlignment="1">
      <alignment horizontal="center" vertical="center"/>
      <protection/>
    </xf>
    <xf numFmtId="1" fontId="4" fillId="0" borderId="10" xfId="51" applyNumberFormat="1" applyFont="1" applyBorder="1" applyAlignment="1">
      <alignment horizontal="center" vertical="center"/>
      <protection/>
    </xf>
    <xf numFmtId="1" fontId="3" fillId="0" borderId="10" xfId="51" applyNumberFormat="1" applyFont="1" applyBorder="1">
      <alignment vertical="center"/>
      <protection/>
    </xf>
    <xf numFmtId="0" fontId="4" fillId="0" borderId="10" xfId="51" applyFont="1" applyBorder="1">
      <alignment vertical="center"/>
      <protection/>
    </xf>
    <xf numFmtId="2" fontId="0" fillId="0" borderId="0" xfId="51" applyNumberFormat="1">
      <alignment vertical="center"/>
      <protection/>
    </xf>
    <xf numFmtId="1" fontId="0" fillId="0" borderId="0" xfId="51" applyNumberForma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2" fillId="0" borderId="12" xfId="51" applyFont="1" applyBorder="1" applyAlignment="1">
      <alignment horizontal="centerContinuous" vertical="center"/>
      <protection/>
    </xf>
    <xf numFmtId="0" fontId="2" fillId="0" borderId="13" xfId="51" applyFont="1" applyBorder="1" applyAlignment="1">
      <alignment horizontal="centerContinuous" vertical="center"/>
      <protection/>
    </xf>
    <xf numFmtId="0" fontId="5" fillId="0" borderId="13" xfId="51" applyFont="1" applyBorder="1" applyAlignment="1">
      <alignment horizontal="centerContinuous" vertical="center"/>
      <protection/>
    </xf>
    <xf numFmtId="0" fontId="0" fillId="0" borderId="13" xfId="51" applyBorder="1" applyAlignment="1">
      <alignment horizontal="centerContinuous" vertical="center"/>
      <protection/>
    </xf>
    <xf numFmtId="1" fontId="0" fillId="0" borderId="14" xfId="51" applyNumberFormat="1" applyBorder="1" applyAlignment="1">
      <alignment horizontal="centerContinuous" vertical="center"/>
      <protection/>
    </xf>
    <xf numFmtId="0" fontId="2" fillId="0" borderId="15" xfId="51" applyFont="1" applyBorder="1" applyAlignment="1">
      <alignment horizontal="centerContinuous" vertical="center"/>
      <protection/>
    </xf>
    <xf numFmtId="0" fontId="2" fillId="0" borderId="11" xfId="51" applyFont="1" applyBorder="1" applyAlignment="1">
      <alignment horizontal="centerContinuous" vertical="center"/>
      <protection/>
    </xf>
    <xf numFmtId="0" fontId="0" fillId="0" borderId="11" xfId="51" applyBorder="1" applyAlignment="1">
      <alignment horizontal="centerContinuous" vertical="center"/>
      <protection/>
    </xf>
    <xf numFmtId="1" fontId="0" fillId="0" borderId="16" xfId="51" applyNumberFormat="1" applyBorder="1" applyAlignment="1">
      <alignment horizontal="centerContinuous" vertical="center"/>
      <protection/>
    </xf>
    <xf numFmtId="0" fontId="0" fillId="0" borderId="0" xfId="51" applyFont="1">
      <alignment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0" fillId="0" borderId="11" xfId="51" applyBorder="1" applyAlignment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uhrentest.1.old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ifenkisten\Hauptmap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StartaufstellungA"/>
      <sheetName val="StartaufstellungB"/>
      <sheetName val="Start1"/>
      <sheetName val="Start2"/>
    </sheetNames>
    <sheetDataSet>
      <sheetData sheetId="0">
        <row r="2">
          <cell r="I2" t="str">
            <v>j</v>
          </cell>
          <cell r="J2" t="str">
            <v>j</v>
          </cell>
          <cell r="K2" t="str">
            <v>j</v>
          </cell>
          <cell r="L2" t="str">
            <v>j</v>
          </cell>
          <cell r="M2" t="str">
            <v>n</v>
          </cell>
        </row>
        <row r="4">
          <cell r="A4">
            <v>101</v>
          </cell>
          <cell r="B4" t="str">
            <v/>
          </cell>
          <cell r="C4" t="str">
            <v/>
          </cell>
          <cell r="H4" t="str">
            <v/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99999</v>
          </cell>
          <cell r="O4" t="str">
            <v/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99999</v>
          </cell>
          <cell r="U4" t="str">
            <v/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99999</v>
          </cell>
          <cell r="AA4" t="str">
            <v/>
          </cell>
          <cell r="AC4" t="str">
            <v/>
          </cell>
        </row>
        <row r="5">
          <cell r="A5">
            <v>102</v>
          </cell>
          <cell r="B5" t="str">
            <v>van Loo</v>
          </cell>
          <cell r="C5" t="str">
            <v>Julian</v>
          </cell>
          <cell r="D5" t="str">
            <v>x</v>
          </cell>
          <cell r="E5" t="str">
            <v>x</v>
          </cell>
          <cell r="H5" t="str">
            <v/>
          </cell>
          <cell r="I5">
            <v>38.6</v>
          </cell>
          <cell r="J5">
            <v>39.43</v>
          </cell>
          <cell r="K5">
            <v>38.57</v>
          </cell>
          <cell r="L5">
            <v>39.15</v>
          </cell>
          <cell r="M5">
            <v>0</v>
          </cell>
          <cell r="N5">
            <v>155.75</v>
          </cell>
          <cell r="O5">
            <v>60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99999</v>
          </cell>
          <cell r="U5" t="str">
            <v/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99999</v>
          </cell>
          <cell r="AA5" t="str">
            <v/>
          </cell>
          <cell r="AC5" t="str">
            <v>Kerpen</v>
          </cell>
          <cell r="AD5" t="str">
            <v>UV</v>
          </cell>
          <cell r="AE5">
            <v>98</v>
          </cell>
        </row>
        <row r="6">
          <cell r="A6">
            <v>103</v>
          </cell>
          <cell r="B6" t="str">
            <v>Clausmeier</v>
          </cell>
          <cell r="C6" t="str">
            <v>Kim</v>
          </cell>
          <cell r="E6" t="str">
            <v>x</v>
          </cell>
          <cell r="H6" t="str">
            <v/>
          </cell>
          <cell r="I6">
            <v>59.99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59.99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99999</v>
          </cell>
          <cell r="U6" t="str">
            <v/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99999</v>
          </cell>
          <cell r="AA6" t="str">
            <v/>
          </cell>
          <cell r="AC6" t="str">
            <v>Mettingen</v>
          </cell>
        </row>
        <row r="7">
          <cell r="A7">
            <v>104</v>
          </cell>
          <cell r="B7" t="str">
            <v>Huizinga</v>
          </cell>
          <cell r="C7" t="str">
            <v>Annelin</v>
          </cell>
          <cell r="E7" t="str">
            <v>x</v>
          </cell>
          <cell r="H7" t="str">
            <v/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99999</v>
          </cell>
          <cell r="O7" t="str">
            <v/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99999</v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99999</v>
          </cell>
          <cell r="AA7" t="str">
            <v/>
          </cell>
          <cell r="AC7" t="str">
            <v>Bad Bentheim</v>
          </cell>
        </row>
        <row r="8">
          <cell r="A8">
            <v>105</v>
          </cell>
          <cell r="B8" t="str">
            <v>Vogel</v>
          </cell>
          <cell r="C8" t="str">
            <v>Johanna</v>
          </cell>
          <cell r="E8" t="str">
            <v>x</v>
          </cell>
          <cell r="H8" t="str">
            <v/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99999</v>
          </cell>
          <cell r="O8" t="str">
            <v/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99999</v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99999</v>
          </cell>
          <cell r="AA8" t="str">
            <v/>
          </cell>
          <cell r="AC8" t="str">
            <v>Mettingen</v>
          </cell>
        </row>
        <row r="9">
          <cell r="A9">
            <v>106</v>
          </cell>
          <cell r="B9" t="str">
            <v>Leismann</v>
          </cell>
          <cell r="C9" t="str">
            <v>Dominik</v>
          </cell>
          <cell r="E9" t="str">
            <v>x</v>
          </cell>
          <cell r="H9" t="str">
            <v/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99999</v>
          </cell>
          <cell r="O9" t="str">
            <v/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99999</v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99999</v>
          </cell>
          <cell r="AA9" t="str">
            <v/>
          </cell>
          <cell r="AC9" t="str">
            <v>Mettingen</v>
          </cell>
        </row>
        <row r="10">
          <cell r="A10">
            <v>107</v>
          </cell>
          <cell r="B10" t="str">
            <v>Valtwies</v>
          </cell>
          <cell r="C10" t="str">
            <v>Tom</v>
          </cell>
          <cell r="D10" t="str">
            <v>x</v>
          </cell>
          <cell r="E10" t="str">
            <v>x</v>
          </cell>
          <cell r="H10" t="str">
            <v/>
          </cell>
          <cell r="I10">
            <v>39.07</v>
          </cell>
          <cell r="J10">
            <v>39.32</v>
          </cell>
          <cell r="K10">
            <v>39.01</v>
          </cell>
          <cell r="L10">
            <v>39.6</v>
          </cell>
          <cell r="M10">
            <v>0</v>
          </cell>
          <cell r="N10">
            <v>157</v>
          </cell>
          <cell r="O10">
            <v>70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99999</v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99999</v>
          </cell>
          <cell r="AA10" t="str">
            <v/>
          </cell>
          <cell r="AC10" t="str">
            <v>Havixbeck</v>
          </cell>
          <cell r="AE10">
            <v>97</v>
          </cell>
        </row>
        <row r="11">
          <cell r="A11">
            <v>108</v>
          </cell>
          <cell r="B11" t="str">
            <v>Näther</v>
          </cell>
          <cell r="C11" t="str">
            <v>Jacqueline</v>
          </cell>
          <cell r="E11" t="str">
            <v>x</v>
          </cell>
          <cell r="H11" t="str">
            <v/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99999</v>
          </cell>
          <cell r="O11" t="str">
            <v/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99999</v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99999</v>
          </cell>
          <cell r="AA11" t="str">
            <v/>
          </cell>
          <cell r="AC11" t="str">
            <v>Xanten</v>
          </cell>
        </row>
        <row r="12">
          <cell r="A12">
            <v>109</v>
          </cell>
          <cell r="B12" t="str">
            <v>Sonneborn</v>
          </cell>
          <cell r="C12" t="str">
            <v>Ina</v>
          </cell>
          <cell r="D12" t="str">
            <v>x</v>
          </cell>
          <cell r="E12" t="str">
            <v>x</v>
          </cell>
          <cell r="H12" t="str">
            <v/>
          </cell>
          <cell r="I12">
            <v>39.16</v>
          </cell>
          <cell r="J12">
            <v>39.47</v>
          </cell>
          <cell r="K12">
            <v>38.93</v>
          </cell>
          <cell r="L12">
            <v>39.68</v>
          </cell>
          <cell r="M12">
            <v>0</v>
          </cell>
          <cell r="N12">
            <v>157.24</v>
          </cell>
          <cell r="O12">
            <v>72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99999</v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99999</v>
          </cell>
          <cell r="AA12" t="str">
            <v/>
          </cell>
          <cell r="AC12" t="str">
            <v>Stromberg</v>
          </cell>
          <cell r="AD12" t="str">
            <v>UV</v>
          </cell>
          <cell r="AE12">
            <v>99</v>
          </cell>
        </row>
        <row r="13">
          <cell r="A13">
            <v>110</v>
          </cell>
          <cell r="B13" t="str">
            <v>Gößling</v>
          </cell>
          <cell r="C13" t="str">
            <v>Jule</v>
          </cell>
          <cell r="E13" t="str">
            <v>x</v>
          </cell>
          <cell r="H13" t="str">
            <v/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99999</v>
          </cell>
          <cell r="O13" t="str">
            <v/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99999</v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99999</v>
          </cell>
          <cell r="AA13" t="str">
            <v/>
          </cell>
          <cell r="AC13" t="str">
            <v>Mettingen</v>
          </cell>
        </row>
        <row r="14">
          <cell r="A14">
            <v>111</v>
          </cell>
          <cell r="B14" t="str">
            <v>Späker</v>
          </cell>
          <cell r="C14" t="str">
            <v>Michael</v>
          </cell>
          <cell r="E14" t="str">
            <v>x</v>
          </cell>
          <cell r="H14" t="str">
            <v/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99999</v>
          </cell>
          <cell r="O14" t="str">
            <v/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99999</v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99999</v>
          </cell>
          <cell r="AA14" t="str">
            <v/>
          </cell>
          <cell r="AC14" t="str">
            <v>Friedrichsfeld</v>
          </cell>
        </row>
        <row r="15">
          <cell r="A15">
            <v>112</v>
          </cell>
          <cell r="B15" t="str">
            <v>Kuhl</v>
          </cell>
          <cell r="C15" t="str">
            <v>Patricia</v>
          </cell>
          <cell r="E15" t="str">
            <v>x</v>
          </cell>
          <cell r="H15" t="str">
            <v/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99999</v>
          </cell>
          <cell r="O15" t="str">
            <v/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99999</v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99999</v>
          </cell>
          <cell r="AA15" t="str">
            <v/>
          </cell>
          <cell r="AC15" t="str">
            <v>Mettingen</v>
          </cell>
          <cell r="AD15" t="str">
            <v>U</v>
          </cell>
        </row>
        <row r="16">
          <cell r="A16">
            <v>113</v>
          </cell>
          <cell r="B16" t="str">
            <v>Hiegemann</v>
          </cell>
          <cell r="C16" t="str">
            <v>Étienne</v>
          </cell>
          <cell r="E16" t="str">
            <v>x</v>
          </cell>
          <cell r="H16" t="str">
            <v/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99999</v>
          </cell>
          <cell r="O16" t="str">
            <v/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99999</v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99999</v>
          </cell>
          <cell r="AA16" t="str">
            <v/>
          </cell>
          <cell r="AC16" t="str">
            <v>Stromberg</v>
          </cell>
          <cell r="AD16" t="str">
            <v>U</v>
          </cell>
        </row>
        <row r="17">
          <cell r="A17">
            <v>114</v>
          </cell>
          <cell r="B17" t="str">
            <v>Lange</v>
          </cell>
          <cell r="C17" t="str">
            <v>Florian</v>
          </cell>
          <cell r="E17" t="str">
            <v>x</v>
          </cell>
          <cell r="H17" t="str">
            <v/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99999</v>
          </cell>
          <cell r="O17" t="str">
            <v/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99999</v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99999</v>
          </cell>
          <cell r="AA17" t="str">
            <v/>
          </cell>
          <cell r="AC17" t="str">
            <v>Mettingen</v>
          </cell>
        </row>
        <row r="18">
          <cell r="A18">
            <v>115</v>
          </cell>
          <cell r="B18" t="str">
            <v>Honscha</v>
          </cell>
          <cell r="C18" t="str">
            <v>Mara</v>
          </cell>
          <cell r="D18" t="str">
            <v>x</v>
          </cell>
          <cell r="E18" t="str">
            <v>x</v>
          </cell>
          <cell r="H18" t="str">
            <v/>
          </cell>
          <cell r="I18">
            <v>38.6</v>
          </cell>
          <cell r="J18">
            <v>38.53</v>
          </cell>
          <cell r="K18">
            <v>38.34</v>
          </cell>
          <cell r="L18">
            <v>38.94</v>
          </cell>
          <cell r="M18">
            <v>0</v>
          </cell>
          <cell r="N18">
            <v>154.41</v>
          </cell>
          <cell r="O18">
            <v>59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99999</v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99999</v>
          </cell>
          <cell r="AA18" t="str">
            <v/>
          </cell>
          <cell r="AC18" t="str">
            <v>Simmerath</v>
          </cell>
          <cell r="AE18">
            <v>99</v>
          </cell>
          <cell r="AG18" t="str">
            <v>2.Saison</v>
          </cell>
        </row>
        <row r="19">
          <cell r="A19">
            <v>116</v>
          </cell>
          <cell r="B19" t="str">
            <v>Eckert</v>
          </cell>
          <cell r="C19" t="str">
            <v>Sebastian</v>
          </cell>
          <cell r="D19" t="str">
            <v>x</v>
          </cell>
          <cell r="E19" t="str">
            <v>x</v>
          </cell>
          <cell r="H19" t="str">
            <v/>
          </cell>
          <cell r="I19">
            <v>38.76</v>
          </cell>
          <cell r="J19">
            <v>39.89</v>
          </cell>
          <cell r="K19">
            <v>39.45</v>
          </cell>
          <cell r="L19">
            <v>39.44</v>
          </cell>
          <cell r="M19">
            <v>0</v>
          </cell>
          <cell r="N19">
            <v>157.54000000000002</v>
          </cell>
          <cell r="O19">
            <v>74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99999</v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99999</v>
          </cell>
          <cell r="AA19" t="str">
            <v/>
          </cell>
          <cell r="AC19" t="str">
            <v>Overath</v>
          </cell>
          <cell r="AE19">
            <v>99</v>
          </cell>
        </row>
        <row r="20">
          <cell r="A20">
            <v>117</v>
          </cell>
          <cell r="B20" t="str">
            <v>Krechter</v>
          </cell>
          <cell r="C20" t="str">
            <v>Henning</v>
          </cell>
          <cell r="E20" t="str">
            <v>x</v>
          </cell>
          <cell r="H20" t="str">
            <v/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99999</v>
          </cell>
          <cell r="O20" t="str">
            <v/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99999</v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99999</v>
          </cell>
          <cell r="AA20" t="str">
            <v/>
          </cell>
          <cell r="AC20" t="str">
            <v>Friedrichsfeld</v>
          </cell>
        </row>
        <row r="21">
          <cell r="A21">
            <v>118</v>
          </cell>
          <cell r="B21" t="str">
            <v>Eickmann</v>
          </cell>
          <cell r="C21" t="str">
            <v>Torben</v>
          </cell>
          <cell r="D21" t="str">
            <v>x</v>
          </cell>
          <cell r="E21" t="str">
            <v>x</v>
          </cell>
          <cell r="H21" t="str">
            <v/>
          </cell>
          <cell r="I21">
            <v>38.88</v>
          </cell>
          <cell r="J21">
            <v>38.97</v>
          </cell>
          <cell r="K21">
            <v>39.42</v>
          </cell>
          <cell r="L21">
            <v>39.16</v>
          </cell>
          <cell r="M21">
            <v>0</v>
          </cell>
          <cell r="N21">
            <v>156.43</v>
          </cell>
          <cell r="O21">
            <v>65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99999</v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99999</v>
          </cell>
          <cell r="AA21" t="str">
            <v/>
          </cell>
          <cell r="AC21" t="str">
            <v>Bad Bentheim</v>
          </cell>
          <cell r="AD21" t="str">
            <v>UV</v>
          </cell>
          <cell r="AE21">
            <v>99</v>
          </cell>
          <cell r="AF21" t="str">
            <v>2. Saison</v>
          </cell>
        </row>
        <row r="22">
          <cell r="A22">
            <v>119</v>
          </cell>
          <cell r="B22" t="str">
            <v>Hiegemann</v>
          </cell>
          <cell r="C22" t="str">
            <v>Luzie</v>
          </cell>
          <cell r="E22" t="str">
            <v>x</v>
          </cell>
          <cell r="H22" t="str">
            <v/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99999</v>
          </cell>
          <cell r="O22" t="str">
            <v/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99999</v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99999</v>
          </cell>
          <cell r="AA22" t="str">
            <v/>
          </cell>
          <cell r="AC22" t="str">
            <v>Stromberg</v>
          </cell>
        </row>
        <row r="23">
          <cell r="A23">
            <v>120</v>
          </cell>
          <cell r="B23" t="str">
            <v>Kues</v>
          </cell>
          <cell r="C23" t="str">
            <v>Marius</v>
          </cell>
          <cell r="D23" t="str">
            <v>x</v>
          </cell>
          <cell r="E23" t="str">
            <v>x</v>
          </cell>
          <cell r="H23" t="str">
            <v/>
          </cell>
          <cell r="I23">
            <v>38.57</v>
          </cell>
          <cell r="J23">
            <v>39.87</v>
          </cell>
          <cell r="K23">
            <v>39.46</v>
          </cell>
          <cell r="L23">
            <v>39.78</v>
          </cell>
          <cell r="M23">
            <v>0</v>
          </cell>
          <cell r="N23">
            <v>157.68</v>
          </cell>
          <cell r="O23">
            <v>76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99999</v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99999</v>
          </cell>
          <cell r="AA23" t="str">
            <v/>
          </cell>
          <cell r="AC23" t="str">
            <v>Bad Bentheim</v>
          </cell>
        </row>
        <row r="24">
          <cell r="A24">
            <v>121</v>
          </cell>
          <cell r="B24" t="str">
            <v>Gentzsch</v>
          </cell>
          <cell r="C24" t="str">
            <v>Marcel</v>
          </cell>
          <cell r="E24" t="str">
            <v>x</v>
          </cell>
          <cell r="H24" t="str">
            <v/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99999</v>
          </cell>
          <cell r="O24" t="str">
            <v/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99999</v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99999</v>
          </cell>
          <cell r="AA24" t="str">
            <v/>
          </cell>
          <cell r="AC24" t="str">
            <v>Stromberg</v>
          </cell>
        </row>
        <row r="25">
          <cell r="A25">
            <v>122</v>
          </cell>
          <cell r="B25" t="str">
            <v>Overwaul</v>
          </cell>
          <cell r="C25" t="str">
            <v>Marius</v>
          </cell>
          <cell r="E25" t="str">
            <v>x</v>
          </cell>
          <cell r="H25" t="str">
            <v/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99999</v>
          </cell>
          <cell r="O25" t="str">
            <v/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99999</v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99999</v>
          </cell>
          <cell r="AA25" t="str">
            <v/>
          </cell>
          <cell r="AC25" t="str">
            <v>Havixbeck</v>
          </cell>
        </row>
        <row r="26">
          <cell r="A26">
            <v>123</v>
          </cell>
          <cell r="B26" t="str">
            <v>Honscha</v>
          </cell>
          <cell r="C26" t="str">
            <v>Malte</v>
          </cell>
          <cell r="D26" t="str">
            <v>x</v>
          </cell>
          <cell r="E26" t="str">
            <v>x</v>
          </cell>
          <cell r="H26" t="str">
            <v/>
          </cell>
          <cell r="I26">
            <v>38.64</v>
          </cell>
          <cell r="J26">
            <v>38.97</v>
          </cell>
          <cell r="K26">
            <v>39.19</v>
          </cell>
          <cell r="L26">
            <v>39.21</v>
          </cell>
          <cell r="M26">
            <v>0</v>
          </cell>
          <cell r="N26">
            <v>156.01</v>
          </cell>
          <cell r="O26">
            <v>62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99999</v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99999</v>
          </cell>
          <cell r="AA26" t="str">
            <v/>
          </cell>
          <cell r="AC26" t="str">
            <v>Simmerath</v>
          </cell>
          <cell r="AE26">
            <v>99</v>
          </cell>
          <cell r="AF26" t="str">
            <v>2. SAISON</v>
          </cell>
        </row>
        <row r="27">
          <cell r="A27">
            <v>124</v>
          </cell>
          <cell r="B27" t="str">
            <v>Roth</v>
          </cell>
          <cell r="C27" t="str">
            <v>Matthis</v>
          </cell>
          <cell r="E27" t="str">
            <v>x</v>
          </cell>
          <cell r="H27" t="str">
            <v/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99999</v>
          </cell>
          <cell r="O27" t="str">
            <v/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99999</v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99999</v>
          </cell>
          <cell r="AA27" t="str">
            <v/>
          </cell>
          <cell r="AC27" t="str">
            <v>Stromberg</v>
          </cell>
        </row>
        <row r="28">
          <cell r="A28">
            <v>125</v>
          </cell>
          <cell r="B28" t="str">
            <v>Plinius</v>
          </cell>
          <cell r="C28" t="str">
            <v>Erik</v>
          </cell>
          <cell r="D28" t="str">
            <v>x</v>
          </cell>
          <cell r="E28" t="str">
            <v>x</v>
          </cell>
          <cell r="H28" t="str">
            <v/>
          </cell>
          <cell r="I28">
            <v>38.62</v>
          </cell>
          <cell r="J28">
            <v>39.41</v>
          </cell>
          <cell r="K28">
            <v>39.22</v>
          </cell>
          <cell r="L28">
            <v>39.78</v>
          </cell>
          <cell r="M28">
            <v>0</v>
          </cell>
          <cell r="N28">
            <v>157.03</v>
          </cell>
          <cell r="O28">
            <v>71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99999</v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99999</v>
          </cell>
          <cell r="AA28" t="str">
            <v/>
          </cell>
          <cell r="AC28" t="str">
            <v>Xanten</v>
          </cell>
        </row>
        <row r="29">
          <cell r="A29">
            <v>126</v>
          </cell>
          <cell r="B29" t="str">
            <v>Müller</v>
          </cell>
          <cell r="C29" t="str">
            <v>Franziska</v>
          </cell>
          <cell r="D29" t="str">
            <v>x</v>
          </cell>
          <cell r="E29" t="str">
            <v>x</v>
          </cell>
          <cell r="H29" t="str">
            <v/>
          </cell>
          <cell r="I29">
            <v>38.87</v>
          </cell>
          <cell r="J29">
            <v>38.73</v>
          </cell>
          <cell r="K29">
            <v>39.5</v>
          </cell>
          <cell r="L29">
            <v>39.53</v>
          </cell>
          <cell r="M29">
            <v>0</v>
          </cell>
          <cell r="N29">
            <v>156.63</v>
          </cell>
          <cell r="O29">
            <v>67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99999</v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99999</v>
          </cell>
          <cell r="AA29" t="str">
            <v/>
          </cell>
          <cell r="AC29" t="str">
            <v>Friedrichsfeld</v>
          </cell>
          <cell r="AE29">
            <v>99</v>
          </cell>
        </row>
        <row r="30">
          <cell r="A30">
            <v>127</v>
          </cell>
          <cell r="B30" t="str">
            <v>Kelch</v>
          </cell>
          <cell r="C30" t="str">
            <v>Ricarda</v>
          </cell>
          <cell r="E30" t="str">
            <v>x</v>
          </cell>
          <cell r="H30" t="str">
            <v/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99999</v>
          </cell>
          <cell r="O30" t="str">
            <v/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99999</v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99999</v>
          </cell>
          <cell r="AA30" t="str">
            <v/>
          </cell>
          <cell r="AC30" t="str">
            <v>Bergkamen</v>
          </cell>
        </row>
        <row r="31">
          <cell r="A31">
            <v>128</v>
          </cell>
          <cell r="B31" t="str">
            <v>Becker</v>
          </cell>
          <cell r="C31" t="str">
            <v>Matteo</v>
          </cell>
          <cell r="E31" t="str">
            <v>x</v>
          </cell>
          <cell r="H31" t="str">
            <v/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99999</v>
          </cell>
          <cell r="O31" t="str">
            <v/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99999</v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99999</v>
          </cell>
          <cell r="AA31" t="str">
            <v/>
          </cell>
          <cell r="AC31" t="str">
            <v>Stromberg</v>
          </cell>
          <cell r="AD31" t="str">
            <v>V</v>
          </cell>
        </row>
        <row r="32">
          <cell r="A32">
            <v>129</v>
          </cell>
          <cell r="B32" t="str">
            <v>Garritsen</v>
          </cell>
          <cell r="C32" t="str">
            <v>Markus</v>
          </cell>
          <cell r="D32" t="str">
            <v>x</v>
          </cell>
          <cell r="E32" t="str">
            <v>x</v>
          </cell>
          <cell r="H32" t="str">
            <v/>
          </cell>
          <cell r="I32">
            <v>38.74</v>
          </cell>
          <cell r="J32">
            <v>39.13</v>
          </cell>
          <cell r="K32">
            <v>39.11</v>
          </cell>
          <cell r="L32">
            <v>39.7</v>
          </cell>
          <cell r="M32">
            <v>0</v>
          </cell>
          <cell r="N32">
            <v>156.68</v>
          </cell>
          <cell r="O32">
            <v>68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99999</v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99999</v>
          </cell>
          <cell r="AA32" t="str">
            <v/>
          </cell>
          <cell r="AC32" t="str">
            <v>Bad Bentheim</v>
          </cell>
        </row>
        <row r="33">
          <cell r="A33">
            <v>130</v>
          </cell>
          <cell r="B33" t="str">
            <v>Wallmeyer</v>
          </cell>
          <cell r="C33" t="str">
            <v>Felix</v>
          </cell>
          <cell r="E33" t="str">
            <v>x</v>
          </cell>
          <cell r="H33" t="str">
            <v/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99999</v>
          </cell>
          <cell r="O33" t="str">
            <v/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99999</v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99999</v>
          </cell>
          <cell r="AA33" t="str">
            <v/>
          </cell>
          <cell r="AC33" t="str">
            <v>Havixbeck</v>
          </cell>
        </row>
        <row r="34">
          <cell r="A34">
            <v>131</v>
          </cell>
          <cell r="B34" t="str">
            <v>Mrozik</v>
          </cell>
          <cell r="C34" t="str">
            <v>Ann-Marie</v>
          </cell>
          <cell r="E34" t="str">
            <v>x</v>
          </cell>
          <cell r="H34" t="str">
            <v/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99999</v>
          </cell>
          <cell r="O34" t="str">
            <v/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99999</v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99999</v>
          </cell>
          <cell r="AA34" t="str">
            <v/>
          </cell>
          <cell r="AC34" t="str">
            <v>Stromberg</v>
          </cell>
        </row>
        <row r="35">
          <cell r="A35">
            <v>132</v>
          </cell>
          <cell r="B35" t="str">
            <v>Valtwies</v>
          </cell>
          <cell r="C35" t="str">
            <v>Nina</v>
          </cell>
          <cell r="E35" t="str">
            <v>x</v>
          </cell>
          <cell r="H35" t="str">
            <v/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99999</v>
          </cell>
          <cell r="O35" t="str">
            <v/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99999</v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99999</v>
          </cell>
          <cell r="AA35" t="str">
            <v/>
          </cell>
          <cell r="AC35" t="str">
            <v>Havixbeck</v>
          </cell>
          <cell r="AE35">
            <v>99</v>
          </cell>
        </row>
        <row r="36">
          <cell r="A36">
            <v>133</v>
          </cell>
          <cell r="B36" t="str">
            <v>Gösling</v>
          </cell>
          <cell r="C36" t="str">
            <v>Lukas</v>
          </cell>
          <cell r="E36" t="str">
            <v>x</v>
          </cell>
          <cell r="H36" t="str">
            <v/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99999</v>
          </cell>
          <cell r="O36" t="str">
            <v/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99999</v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99999</v>
          </cell>
          <cell r="AA36" t="str">
            <v/>
          </cell>
          <cell r="AC36" t="str">
            <v>Stromberg</v>
          </cell>
        </row>
        <row r="37">
          <cell r="A37">
            <v>134</v>
          </cell>
          <cell r="B37" t="str">
            <v>Schütt</v>
          </cell>
          <cell r="C37" t="str">
            <v>Jannik</v>
          </cell>
          <cell r="D37" t="str">
            <v>x</v>
          </cell>
          <cell r="E37" t="str">
            <v>x</v>
          </cell>
          <cell r="H37" t="str">
            <v/>
          </cell>
          <cell r="I37">
            <v>39.12</v>
          </cell>
          <cell r="J37">
            <v>40.9</v>
          </cell>
          <cell r="K37">
            <v>39.46</v>
          </cell>
          <cell r="L37">
            <v>40.06</v>
          </cell>
          <cell r="M37">
            <v>0</v>
          </cell>
          <cell r="N37">
            <v>159.54</v>
          </cell>
          <cell r="O37">
            <v>80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99999</v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99999</v>
          </cell>
          <cell r="AA37" t="str">
            <v/>
          </cell>
          <cell r="AC37" t="str">
            <v>Kerpen</v>
          </cell>
          <cell r="AE37">
            <v>2000</v>
          </cell>
        </row>
        <row r="38">
          <cell r="A38">
            <v>135</v>
          </cell>
          <cell r="B38" t="str">
            <v>Schwengers</v>
          </cell>
          <cell r="C38" t="str">
            <v>Maximilian</v>
          </cell>
          <cell r="D38" t="str">
            <v>x</v>
          </cell>
          <cell r="E38" t="str">
            <v>x</v>
          </cell>
          <cell r="H38" t="str">
            <v>x</v>
          </cell>
          <cell r="I38">
            <v>38.52</v>
          </cell>
          <cell r="J38">
            <v>39.21</v>
          </cell>
          <cell r="K38">
            <v>38.81</v>
          </cell>
          <cell r="L38">
            <v>39.86</v>
          </cell>
          <cell r="M38">
            <v>0</v>
          </cell>
          <cell r="N38">
            <v>156.4</v>
          </cell>
          <cell r="O38">
            <v>64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99999</v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99999</v>
          </cell>
          <cell r="AA38" t="str">
            <v/>
          </cell>
          <cell r="AC38" t="str">
            <v>Viersen</v>
          </cell>
          <cell r="AE38">
            <v>98</v>
          </cell>
        </row>
        <row r="39">
          <cell r="A39">
            <v>136</v>
          </cell>
          <cell r="B39" t="str">
            <v>Rammert</v>
          </cell>
          <cell r="C39" t="str">
            <v>Oliver</v>
          </cell>
          <cell r="E39" t="str">
            <v>x</v>
          </cell>
          <cell r="H39" t="str">
            <v/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99999</v>
          </cell>
          <cell r="O39" t="str">
            <v/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99999</v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99999</v>
          </cell>
          <cell r="AA39" t="str">
            <v/>
          </cell>
          <cell r="AC39" t="str">
            <v>Stromberg</v>
          </cell>
        </row>
        <row r="40">
          <cell r="A40">
            <v>137</v>
          </cell>
          <cell r="B40" t="str">
            <v>Voß</v>
          </cell>
          <cell r="C40" t="str">
            <v>Marie-Charlotte</v>
          </cell>
          <cell r="E40" t="str">
            <v>x</v>
          </cell>
          <cell r="H40" t="str">
            <v/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99999</v>
          </cell>
          <cell r="O40" t="str">
            <v/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99999</v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99999</v>
          </cell>
          <cell r="AA40" t="str">
            <v/>
          </cell>
          <cell r="AC40" t="str">
            <v>Bergkamen</v>
          </cell>
        </row>
        <row r="41">
          <cell r="A41">
            <v>138</v>
          </cell>
          <cell r="B41" t="str">
            <v>Krechter</v>
          </cell>
          <cell r="C41" t="str">
            <v>Caroline</v>
          </cell>
          <cell r="E41" t="str">
            <v>x</v>
          </cell>
          <cell r="H41" t="str">
            <v/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99999</v>
          </cell>
          <cell r="O41" t="str">
            <v/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99999</v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99999</v>
          </cell>
          <cell r="AA41" t="str">
            <v/>
          </cell>
          <cell r="AC41" t="str">
            <v>Friedrichsfeld</v>
          </cell>
        </row>
        <row r="42">
          <cell r="A42">
            <v>139</v>
          </cell>
          <cell r="B42" t="str">
            <v>Krumkamp</v>
          </cell>
          <cell r="C42" t="str">
            <v>Matthias</v>
          </cell>
          <cell r="E42" t="str">
            <v>x</v>
          </cell>
          <cell r="H42" t="str">
            <v/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99999</v>
          </cell>
          <cell r="O42" t="str">
            <v/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99999</v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99999</v>
          </cell>
          <cell r="AA42" t="str">
            <v/>
          </cell>
          <cell r="AC42" t="str">
            <v>Stromberg</v>
          </cell>
        </row>
        <row r="43">
          <cell r="A43">
            <v>140</v>
          </cell>
          <cell r="B43" t="str">
            <v>Förster</v>
          </cell>
          <cell r="C43" t="str">
            <v>Hannah</v>
          </cell>
          <cell r="E43" t="str">
            <v>x</v>
          </cell>
          <cell r="H43" t="str">
            <v/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99999</v>
          </cell>
          <cell r="O43" t="str">
            <v/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99999</v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99999</v>
          </cell>
          <cell r="AA43" t="str">
            <v/>
          </cell>
          <cell r="AC43" t="str">
            <v>Friedrichsfeld</v>
          </cell>
        </row>
        <row r="44">
          <cell r="A44">
            <v>141</v>
          </cell>
          <cell r="B44" t="str">
            <v>Seebich</v>
          </cell>
          <cell r="C44" t="str">
            <v>Kennard</v>
          </cell>
          <cell r="D44" t="str">
            <v>x</v>
          </cell>
          <cell r="E44" t="str">
            <v>x</v>
          </cell>
          <cell r="H44" t="str">
            <v>x</v>
          </cell>
          <cell r="I44">
            <v>38.47</v>
          </cell>
          <cell r="J44">
            <v>38.1</v>
          </cell>
          <cell r="K44">
            <v>38.49</v>
          </cell>
          <cell r="L44">
            <v>39.24</v>
          </cell>
          <cell r="M44">
            <v>0</v>
          </cell>
          <cell r="N44">
            <v>154.3</v>
          </cell>
          <cell r="O44">
            <v>57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99999</v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99999</v>
          </cell>
          <cell r="AA44" t="str">
            <v/>
          </cell>
          <cell r="AC44" t="str">
            <v>Viersen</v>
          </cell>
          <cell r="AD44" t="str">
            <v>UV</v>
          </cell>
          <cell r="AE44">
            <v>99</v>
          </cell>
        </row>
        <row r="45">
          <cell r="A45">
            <v>142</v>
          </cell>
          <cell r="B45" t="str">
            <v>Pauling</v>
          </cell>
          <cell r="C45" t="str">
            <v>Johannes</v>
          </cell>
          <cell r="D45" t="str">
            <v>x</v>
          </cell>
          <cell r="E45" t="str">
            <v>x</v>
          </cell>
          <cell r="H45" t="str">
            <v/>
          </cell>
          <cell r="I45">
            <v>39.23</v>
          </cell>
          <cell r="J45">
            <v>39.53</v>
          </cell>
          <cell r="K45">
            <v>39.49</v>
          </cell>
          <cell r="L45">
            <v>39.56</v>
          </cell>
          <cell r="M45">
            <v>0</v>
          </cell>
          <cell r="N45">
            <v>157.81</v>
          </cell>
          <cell r="O45">
            <v>78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99999</v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99999</v>
          </cell>
          <cell r="AA45" t="str">
            <v/>
          </cell>
          <cell r="AC45" t="str">
            <v>Bad Bentheim</v>
          </cell>
        </row>
        <row r="46">
          <cell r="A46">
            <v>143</v>
          </cell>
          <cell r="B46" t="str">
            <v>Wolters</v>
          </cell>
          <cell r="C46" t="str">
            <v>Vanessa</v>
          </cell>
          <cell r="D46" t="str">
            <v>x</v>
          </cell>
          <cell r="E46" t="str">
            <v>x</v>
          </cell>
          <cell r="H46" t="str">
            <v/>
          </cell>
          <cell r="I46">
            <v>42.48</v>
          </cell>
          <cell r="J46">
            <v>39.32</v>
          </cell>
          <cell r="K46">
            <v>40.13</v>
          </cell>
          <cell r="L46">
            <v>39.69</v>
          </cell>
          <cell r="M46">
            <v>0</v>
          </cell>
          <cell r="N46">
            <v>161.62</v>
          </cell>
          <cell r="O46">
            <v>82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99999</v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99999</v>
          </cell>
          <cell r="AA46" t="str">
            <v/>
          </cell>
          <cell r="AC46" t="str">
            <v>Kerpen</v>
          </cell>
          <cell r="AE46">
            <v>2000</v>
          </cell>
        </row>
        <row r="47">
          <cell r="A47">
            <v>144</v>
          </cell>
          <cell r="B47" t="str">
            <v>Risse</v>
          </cell>
          <cell r="C47" t="str">
            <v>Michel</v>
          </cell>
          <cell r="E47" t="str">
            <v>x</v>
          </cell>
          <cell r="H47" t="str">
            <v/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99999</v>
          </cell>
          <cell r="O47" t="str">
            <v/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99999</v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99999</v>
          </cell>
          <cell r="AA47" t="str">
            <v/>
          </cell>
          <cell r="AC47" t="str">
            <v>Stromberg</v>
          </cell>
        </row>
        <row r="48">
          <cell r="A48">
            <v>145</v>
          </cell>
          <cell r="B48" t="str">
            <v>Genzen</v>
          </cell>
          <cell r="C48" t="str">
            <v>Philipp</v>
          </cell>
          <cell r="D48" t="str">
            <v>x</v>
          </cell>
          <cell r="E48" t="str">
            <v>x</v>
          </cell>
          <cell r="H48" t="str">
            <v>x</v>
          </cell>
          <cell r="I48">
            <v>39.07</v>
          </cell>
          <cell r="J48">
            <v>39.29</v>
          </cell>
          <cell r="K48">
            <v>39.78</v>
          </cell>
          <cell r="L48">
            <v>39.48</v>
          </cell>
          <cell r="M48">
            <v>0</v>
          </cell>
          <cell r="N48">
            <v>157.62</v>
          </cell>
          <cell r="O48">
            <v>75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99999</v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99999</v>
          </cell>
          <cell r="AA48" t="str">
            <v/>
          </cell>
          <cell r="AC48" t="str">
            <v>Viersen</v>
          </cell>
        </row>
        <row r="49">
          <cell r="A49">
            <v>146</v>
          </cell>
          <cell r="B49" t="str">
            <v>Claus </v>
          </cell>
          <cell r="C49" t="str">
            <v>Isabell</v>
          </cell>
          <cell r="D49" t="str">
            <v>x</v>
          </cell>
          <cell r="E49" t="str">
            <v>x</v>
          </cell>
          <cell r="H49" t="str">
            <v/>
          </cell>
          <cell r="I49">
            <v>39.25</v>
          </cell>
          <cell r="J49">
            <v>39.1</v>
          </cell>
          <cell r="K49">
            <v>40.01</v>
          </cell>
          <cell r="L49">
            <v>39.44</v>
          </cell>
          <cell r="M49">
            <v>0</v>
          </cell>
          <cell r="N49">
            <v>157.79999999999998</v>
          </cell>
          <cell r="O49">
            <v>77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99999</v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99999</v>
          </cell>
          <cell r="AA49" t="str">
            <v/>
          </cell>
          <cell r="AC49" t="str">
            <v>Bergkamen</v>
          </cell>
        </row>
        <row r="50">
          <cell r="A50">
            <v>147</v>
          </cell>
          <cell r="B50" t="str">
            <v>Osterbrink</v>
          </cell>
          <cell r="C50" t="str">
            <v>Lea-Maria</v>
          </cell>
          <cell r="D50" t="str">
            <v>x</v>
          </cell>
          <cell r="E50" t="str">
            <v>x</v>
          </cell>
          <cell r="H50" t="str">
            <v/>
          </cell>
          <cell r="I50">
            <v>38.99</v>
          </cell>
          <cell r="J50">
            <v>39.12</v>
          </cell>
          <cell r="K50">
            <v>39.2</v>
          </cell>
          <cell r="L50">
            <v>39.62</v>
          </cell>
          <cell r="M50">
            <v>0</v>
          </cell>
          <cell r="N50">
            <v>156.93</v>
          </cell>
          <cell r="O50">
            <v>69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99999</v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99999</v>
          </cell>
          <cell r="AA50" t="str">
            <v/>
          </cell>
          <cell r="AC50" t="str">
            <v>Mettingen</v>
          </cell>
          <cell r="AE50">
            <v>2000</v>
          </cell>
          <cell r="AF50" t="str">
            <v>FÄNGT DIESES Jahr an</v>
          </cell>
        </row>
        <row r="51">
          <cell r="A51">
            <v>148</v>
          </cell>
          <cell r="B51" t="str">
            <v>Gösling</v>
          </cell>
          <cell r="C51" t="str">
            <v>Franziska</v>
          </cell>
          <cell r="E51" t="str">
            <v>x</v>
          </cell>
          <cell r="H51" t="str">
            <v/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99999</v>
          </cell>
          <cell r="O51" t="str">
            <v/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99999</v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99999</v>
          </cell>
          <cell r="AA51" t="str">
            <v/>
          </cell>
          <cell r="AC51" t="str">
            <v>Stromberg</v>
          </cell>
        </row>
        <row r="52">
          <cell r="A52">
            <v>149</v>
          </cell>
          <cell r="B52" t="str">
            <v>Nickel</v>
          </cell>
          <cell r="C52" t="str">
            <v>Philipp</v>
          </cell>
          <cell r="D52" t="str">
            <v>x</v>
          </cell>
          <cell r="E52" t="str">
            <v>x</v>
          </cell>
          <cell r="H52" t="str">
            <v/>
          </cell>
          <cell r="I52">
            <v>39.06</v>
          </cell>
          <cell r="J52">
            <v>38.84</v>
          </cell>
          <cell r="K52">
            <v>39.08</v>
          </cell>
          <cell r="L52">
            <v>39.22</v>
          </cell>
          <cell r="M52">
            <v>0</v>
          </cell>
          <cell r="N52">
            <v>156.2</v>
          </cell>
          <cell r="O52">
            <v>63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99999</v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99999</v>
          </cell>
          <cell r="AA52" t="str">
            <v/>
          </cell>
          <cell r="AC52" t="str">
            <v>Kerpen</v>
          </cell>
          <cell r="AE52">
            <v>2000</v>
          </cell>
        </row>
        <row r="53">
          <cell r="A53">
            <v>150</v>
          </cell>
          <cell r="B53" t="str">
            <v>Rammert</v>
          </cell>
          <cell r="C53" t="str">
            <v>Jens</v>
          </cell>
          <cell r="E53" t="str">
            <v>x</v>
          </cell>
          <cell r="H53" t="str">
            <v/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99999</v>
          </cell>
          <cell r="O53" t="str">
            <v/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99999</v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99999</v>
          </cell>
          <cell r="AA53" t="str">
            <v/>
          </cell>
          <cell r="AC53" t="str">
            <v>Stromberg</v>
          </cell>
        </row>
        <row r="54">
          <cell r="A54">
            <v>151</v>
          </cell>
          <cell r="B54" t="str">
            <v>André</v>
          </cell>
          <cell r="C54" t="str">
            <v>Jaqueline</v>
          </cell>
          <cell r="D54" t="str">
            <v>x</v>
          </cell>
          <cell r="E54" t="str">
            <v>x</v>
          </cell>
          <cell r="H54" t="str">
            <v>x</v>
          </cell>
          <cell r="I54">
            <v>38.56</v>
          </cell>
          <cell r="J54">
            <v>39.21</v>
          </cell>
          <cell r="K54">
            <v>39.88</v>
          </cell>
          <cell r="L54">
            <v>39.69</v>
          </cell>
          <cell r="M54">
            <v>0</v>
          </cell>
          <cell r="N54">
            <v>157.34</v>
          </cell>
          <cell r="O54">
            <v>73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99999</v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99999</v>
          </cell>
          <cell r="AA54" t="str">
            <v/>
          </cell>
          <cell r="AC54" t="str">
            <v>Viersen</v>
          </cell>
          <cell r="AD54" t="str">
            <v>UV</v>
          </cell>
          <cell r="AE54">
            <v>99</v>
          </cell>
        </row>
        <row r="55">
          <cell r="A55">
            <v>152</v>
          </cell>
          <cell r="B55" t="str">
            <v>Heidzig</v>
          </cell>
          <cell r="C55" t="str">
            <v>Falco</v>
          </cell>
          <cell r="E55" t="str">
            <v>x</v>
          </cell>
          <cell r="H55" t="str">
            <v/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99999</v>
          </cell>
          <cell r="O55" t="str">
            <v/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99999</v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99999</v>
          </cell>
          <cell r="AA55" t="str">
            <v/>
          </cell>
          <cell r="AC55" t="str">
            <v>Bad Bentheim</v>
          </cell>
        </row>
        <row r="56">
          <cell r="A56">
            <v>153</v>
          </cell>
          <cell r="B56" t="str">
            <v>Michalczyk</v>
          </cell>
          <cell r="C56" t="str">
            <v>Moritz</v>
          </cell>
          <cell r="E56" t="str">
            <v>x</v>
          </cell>
          <cell r="H56" t="str">
            <v/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99999</v>
          </cell>
          <cell r="O56" t="str">
            <v/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99999</v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99999</v>
          </cell>
          <cell r="AA56" t="str">
            <v/>
          </cell>
          <cell r="AC56" t="str">
            <v>Stromberg</v>
          </cell>
        </row>
        <row r="57">
          <cell r="A57">
            <v>154</v>
          </cell>
          <cell r="B57" t="str">
            <v>Overwaul</v>
          </cell>
          <cell r="C57" t="str">
            <v>Lennert</v>
          </cell>
          <cell r="E57" t="str">
            <v>x</v>
          </cell>
          <cell r="H57" t="str">
            <v/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99999</v>
          </cell>
          <cell r="O57" t="str">
            <v/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99999</v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99999</v>
          </cell>
          <cell r="AA57" t="str">
            <v/>
          </cell>
          <cell r="AC57" t="str">
            <v>Havixbeck</v>
          </cell>
        </row>
        <row r="58">
          <cell r="A58">
            <v>155</v>
          </cell>
          <cell r="B58" t="str">
            <v>Stuckenkemper</v>
          </cell>
          <cell r="C58" t="str">
            <v>Myriam</v>
          </cell>
          <cell r="E58" t="str">
            <v>x</v>
          </cell>
          <cell r="H58" t="str">
            <v/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99999</v>
          </cell>
          <cell r="O58" t="str">
            <v/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99999</v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99999</v>
          </cell>
          <cell r="AA58" t="str">
            <v/>
          </cell>
          <cell r="AC58" t="str">
            <v>Stromberg</v>
          </cell>
          <cell r="AD58" t="str">
            <v>UV</v>
          </cell>
        </row>
        <row r="59">
          <cell r="A59">
            <v>156</v>
          </cell>
          <cell r="B59" t="str">
            <v>Rödder</v>
          </cell>
          <cell r="C59" t="str">
            <v>Steven</v>
          </cell>
          <cell r="E59" t="str">
            <v>x</v>
          </cell>
          <cell r="H59" t="str">
            <v/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99999</v>
          </cell>
          <cell r="O59" t="str">
            <v/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99999</v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99999</v>
          </cell>
          <cell r="AA59" t="str">
            <v/>
          </cell>
          <cell r="AC59" t="str">
            <v>Freudenberg</v>
          </cell>
          <cell r="AD59" t="str">
            <v>UV</v>
          </cell>
        </row>
        <row r="60">
          <cell r="A60">
            <v>157</v>
          </cell>
          <cell r="B60" t="str">
            <v>Hopp</v>
          </cell>
          <cell r="C60" t="str">
            <v>Johan</v>
          </cell>
          <cell r="D60" t="str">
            <v>x</v>
          </cell>
          <cell r="E60" t="str">
            <v>x</v>
          </cell>
          <cell r="H60" t="str">
            <v>x</v>
          </cell>
          <cell r="I60">
            <v>39.07</v>
          </cell>
          <cell r="J60">
            <v>38.44</v>
          </cell>
          <cell r="K60">
            <v>39.4</v>
          </cell>
          <cell r="L60">
            <v>38.99</v>
          </cell>
          <cell r="M60">
            <v>0</v>
          </cell>
          <cell r="N60">
            <v>155.9</v>
          </cell>
          <cell r="O60">
            <v>61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99999</v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99999</v>
          </cell>
          <cell r="AA60" t="str">
            <v/>
          </cell>
          <cell r="AC60" t="str">
            <v>Viersen</v>
          </cell>
          <cell r="AD60" t="str">
            <v>U</v>
          </cell>
          <cell r="AE60">
            <v>2000</v>
          </cell>
          <cell r="AF60" t="str">
            <v>neu</v>
          </cell>
          <cell r="AG60" t="str">
            <v>"Das schnelle Fahren!"</v>
          </cell>
        </row>
        <row r="61">
          <cell r="A61">
            <v>158</v>
          </cell>
          <cell r="B61" t="str">
            <v>Walljasper</v>
          </cell>
          <cell r="C61" t="str">
            <v>Ben</v>
          </cell>
          <cell r="E61" t="str">
            <v>x</v>
          </cell>
          <cell r="H61" t="str">
            <v/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99999</v>
          </cell>
          <cell r="O61" t="str">
            <v/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99999</v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99999</v>
          </cell>
          <cell r="AA61" t="str">
            <v/>
          </cell>
          <cell r="AC61" t="str">
            <v>Stromberg</v>
          </cell>
          <cell r="AD61" t="str">
            <v>V</v>
          </cell>
        </row>
        <row r="62">
          <cell r="A62">
            <v>159</v>
          </cell>
          <cell r="B62" t="str">
            <v>Klemmer</v>
          </cell>
          <cell r="C62" t="str">
            <v>Daniel</v>
          </cell>
          <cell r="D62" t="str">
            <v>x</v>
          </cell>
          <cell r="E62" t="str">
            <v>x</v>
          </cell>
          <cell r="H62" t="str">
            <v/>
          </cell>
          <cell r="I62">
            <v>39.31</v>
          </cell>
          <cell r="J62">
            <v>39.87</v>
          </cell>
          <cell r="K62">
            <v>40.02</v>
          </cell>
          <cell r="L62">
            <v>40.08</v>
          </cell>
          <cell r="M62">
            <v>0</v>
          </cell>
          <cell r="N62">
            <v>159.28000000000003</v>
          </cell>
          <cell r="O62">
            <v>79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99999</v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99999</v>
          </cell>
          <cell r="AA62" t="str">
            <v/>
          </cell>
          <cell r="AC62" t="str">
            <v>Friedrichsfeld</v>
          </cell>
          <cell r="AD62" t="str">
            <v>V</v>
          </cell>
          <cell r="AE62">
            <v>98</v>
          </cell>
        </row>
        <row r="63">
          <cell r="A63">
            <v>160</v>
          </cell>
          <cell r="B63" t="str">
            <v>Gehring</v>
          </cell>
          <cell r="C63" t="str">
            <v>Jason</v>
          </cell>
          <cell r="E63" t="str">
            <v>x</v>
          </cell>
          <cell r="H63" t="str">
            <v/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99999</v>
          </cell>
          <cell r="O63" t="str">
            <v/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99999</v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99999</v>
          </cell>
          <cell r="AA63" t="str">
            <v/>
          </cell>
          <cell r="AC63" t="str">
            <v>Mettingen</v>
          </cell>
          <cell r="AD63" t="str">
            <v>V</v>
          </cell>
        </row>
        <row r="64">
          <cell r="A64">
            <v>161</v>
          </cell>
          <cell r="B64" t="str">
            <v>Lutze</v>
          </cell>
          <cell r="C64" t="str">
            <v>Viktor</v>
          </cell>
          <cell r="D64" t="str">
            <v>x</v>
          </cell>
          <cell r="E64" t="str">
            <v>x</v>
          </cell>
          <cell r="H64" t="str">
            <v/>
          </cell>
          <cell r="I64">
            <v>39.22</v>
          </cell>
          <cell r="J64">
            <v>38.8</v>
          </cell>
          <cell r="K64">
            <v>39.31</v>
          </cell>
          <cell r="L64">
            <v>39.1</v>
          </cell>
          <cell r="M64">
            <v>0</v>
          </cell>
          <cell r="N64">
            <v>156.43</v>
          </cell>
          <cell r="O64">
            <v>65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99999</v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99999</v>
          </cell>
          <cell r="AA64" t="str">
            <v/>
          </cell>
          <cell r="AC64" t="str">
            <v>Rheine</v>
          </cell>
          <cell r="AD64" t="str">
            <v>UV</v>
          </cell>
        </row>
        <row r="65">
          <cell r="A65">
            <v>162</v>
          </cell>
          <cell r="B65" t="str">
            <v>Blix</v>
          </cell>
          <cell r="C65" t="str">
            <v>Charlotte</v>
          </cell>
          <cell r="D65" t="str">
            <v>x</v>
          </cell>
          <cell r="E65" t="str">
            <v>x</v>
          </cell>
          <cell r="H65" t="str">
            <v>x</v>
          </cell>
          <cell r="I65">
            <v>39.53</v>
          </cell>
          <cell r="J65">
            <v>40.3</v>
          </cell>
          <cell r="K65">
            <v>40.26</v>
          </cell>
          <cell r="L65">
            <v>39.51</v>
          </cell>
          <cell r="M65">
            <v>0</v>
          </cell>
          <cell r="N65">
            <v>159.6</v>
          </cell>
          <cell r="O65">
            <v>81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99999</v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99999</v>
          </cell>
          <cell r="AA65" t="str">
            <v/>
          </cell>
          <cell r="AC65" t="str">
            <v>Viersen</v>
          </cell>
          <cell r="AE65">
            <v>99</v>
          </cell>
        </row>
        <row r="66">
          <cell r="A66">
            <v>163</v>
          </cell>
          <cell r="B66" t="str">
            <v>Neuhaus</v>
          </cell>
          <cell r="C66" t="str">
            <v>Robin</v>
          </cell>
          <cell r="E66" t="str">
            <v>x</v>
          </cell>
          <cell r="H66" t="str">
            <v/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99999</v>
          </cell>
          <cell r="O66" t="str">
            <v/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99999</v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99999</v>
          </cell>
          <cell r="AA66" t="str">
            <v/>
          </cell>
          <cell r="AC66" t="str">
            <v>Mettingen</v>
          </cell>
        </row>
        <row r="67">
          <cell r="A67">
            <v>164</v>
          </cell>
          <cell r="B67" t="str">
            <v/>
          </cell>
          <cell r="C67" t="str">
            <v/>
          </cell>
          <cell r="E67" t="str">
            <v>x</v>
          </cell>
          <cell r="H67" t="str">
            <v/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99999</v>
          </cell>
          <cell r="O67" t="str">
            <v/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99999</v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99999</v>
          </cell>
          <cell r="AA67" t="str">
            <v/>
          </cell>
          <cell r="AC67" t="str">
            <v/>
          </cell>
        </row>
        <row r="68">
          <cell r="A68">
            <v>165</v>
          </cell>
          <cell r="B68" t="str">
            <v/>
          </cell>
          <cell r="C68" t="str">
            <v/>
          </cell>
          <cell r="E68" t="str">
            <v>x</v>
          </cell>
          <cell r="H68" t="str">
            <v/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99999</v>
          </cell>
          <cell r="O68" t="str">
            <v/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99999</v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99999</v>
          </cell>
          <cell r="AA68" t="str">
            <v/>
          </cell>
          <cell r="AC68" t="str">
            <v/>
          </cell>
        </row>
        <row r="69">
          <cell r="A69">
            <v>166</v>
          </cell>
          <cell r="B69" t="str">
            <v/>
          </cell>
          <cell r="C69" t="str">
            <v/>
          </cell>
          <cell r="H69" t="str">
            <v/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99999</v>
          </cell>
          <cell r="O69" t="str">
            <v/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99999</v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99999</v>
          </cell>
          <cell r="AA69" t="str">
            <v/>
          </cell>
          <cell r="AC69" t="str">
            <v/>
          </cell>
        </row>
        <row r="70">
          <cell r="A70">
            <v>167</v>
          </cell>
          <cell r="B70" t="str">
            <v/>
          </cell>
          <cell r="C70" t="str">
            <v/>
          </cell>
          <cell r="H70" t="str">
            <v/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99999</v>
          </cell>
          <cell r="O70" t="str">
            <v/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99999</v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99999</v>
          </cell>
          <cell r="AA70" t="str">
            <v/>
          </cell>
          <cell r="AC70" t="str">
            <v/>
          </cell>
        </row>
        <row r="71">
          <cell r="A71">
            <v>168</v>
          </cell>
          <cell r="B71" t="str">
            <v/>
          </cell>
          <cell r="C71" t="str">
            <v/>
          </cell>
          <cell r="H71" t="str">
            <v/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99999</v>
          </cell>
          <cell r="O71" t="str">
            <v/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99999</v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99999</v>
          </cell>
          <cell r="AA71" t="str">
            <v/>
          </cell>
          <cell r="AC71" t="str">
            <v/>
          </cell>
        </row>
        <row r="72">
          <cell r="A72">
            <v>169</v>
          </cell>
          <cell r="B72" t="str">
            <v/>
          </cell>
          <cell r="C72" t="str">
            <v/>
          </cell>
          <cell r="H72" t="str">
            <v/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99999</v>
          </cell>
          <cell r="O72" t="str">
            <v/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99999</v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99999</v>
          </cell>
          <cell r="AA72" t="str">
            <v/>
          </cell>
          <cell r="AC72" t="str">
            <v/>
          </cell>
        </row>
        <row r="73">
          <cell r="A73">
            <v>170</v>
          </cell>
          <cell r="B73" t="str">
            <v/>
          </cell>
          <cell r="C73" t="str">
            <v/>
          </cell>
          <cell r="H73" t="str">
            <v/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99999</v>
          </cell>
          <cell r="O73" t="str">
            <v/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99999</v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99999</v>
          </cell>
          <cell r="AA73" t="str">
            <v/>
          </cell>
          <cell r="AC73" t="str">
            <v/>
          </cell>
        </row>
        <row r="74">
          <cell r="A74">
            <v>171</v>
          </cell>
          <cell r="B74" t="str">
            <v/>
          </cell>
          <cell r="C74" t="str">
            <v/>
          </cell>
          <cell r="H74" t="str">
            <v/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99999</v>
          </cell>
          <cell r="O74" t="str">
            <v/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99999</v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99999</v>
          </cell>
          <cell r="AA74" t="str">
            <v/>
          </cell>
          <cell r="AC74" t="str">
            <v/>
          </cell>
        </row>
        <row r="75">
          <cell r="A75">
            <v>172</v>
          </cell>
          <cell r="B75" t="str">
            <v/>
          </cell>
          <cell r="C75" t="str">
            <v/>
          </cell>
          <cell r="H75" t="str">
            <v/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99999</v>
          </cell>
          <cell r="O75" t="str">
            <v/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99999</v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99999</v>
          </cell>
          <cell r="AA75" t="str">
            <v/>
          </cell>
          <cell r="AC75" t="str">
            <v/>
          </cell>
        </row>
        <row r="76">
          <cell r="A76">
            <v>173</v>
          </cell>
          <cell r="B76" t="str">
            <v/>
          </cell>
          <cell r="C76" t="str">
            <v/>
          </cell>
          <cell r="H76" t="str">
            <v/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99999</v>
          </cell>
          <cell r="O76" t="str">
            <v/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99999</v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99999</v>
          </cell>
          <cell r="AA76" t="str">
            <v/>
          </cell>
          <cell r="AC76" t="str">
            <v/>
          </cell>
        </row>
        <row r="77">
          <cell r="A77">
            <v>174</v>
          </cell>
          <cell r="B77" t="str">
            <v/>
          </cell>
          <cell r="C77" t="str">
            <v/>
          </cell>
          <cell r="H77" t="str">
            <v/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99999</v>
          </cell>
          <cell r="O77" t="str">
            <v/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99999</v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99999</v>
          </cell>
          <cell r="AA77" t="str">
            <v/>
          </cell>
          <cell r="AC77" t="str">
            <v/>
          </cell>
        </row>
        <row r="78">
          <cell r="A78">
            <v>175</v>
          </cell>
          <cell r="B78" t="str">
            <v/>
          </cell>
          <cell r="C78" t="str">
            <v/>
          </cell>
          <cell r="H78" t="str">
            <v/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99999</v>
          </cell>
          <cell r="O78" t="str">
            <v/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99999</v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99999</v>
          </cell>
          <cell r="AA78" t="str">
            <v/>
          </cell>
          <cell r="AC78" t="str">
            <v/>
          </cell>
        </row>
        <row r="79">
          <cell r="A79">
            <v>176</v>
          </cell>
          <cell r="B79" t="str">
            <v/>
          </cell>
          <cell r="C79" t="str">
            <v/>
          </cell>
          <cell r="H79" t="str">
            <v/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99999</v>
          </cell>
          <cell r="O79" t="str">
            <v/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99999</v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99999</v>
          </cell>
          <cell r="AA79" t="str">
            <v/>
          </cell>
          <cell r="AC79" t="str">
            <v/>
          </cell>
        </row>
        <row r="80">
          <cell r="A80">
            <v>0</v>
          </cell>
          <cell r="B80" t="str">
            <v/>
          </cell>
          <cell r="C80" t="str">
            <v/>
          </cell>
          <cell r="H80" t="str">
            <v/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99999</v>
          </cell>
          <cell r="O80" t="str">
            <v/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99999</v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99999</v>
          </cell>
          <cell r="AA80" t="str">
            <v/>
          </cell>
          <cell r="AC80" t="str">
            <v/>
          </cell>
        </row>
        <row r="81">
          <cell r="A81">
            <v>0</v>
          </cell>
          <cell r="B81" t="str">
            <v/>
          </cell>
          <cell r="C81" t="str">
            <v/>
          </cell>
          <cell r="H81" t="str">
            <v/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99999</v>
          </cell>
          <cell r="O81" t="str">
            <v/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99999</v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99999</v>
          </cell>
          <cell r="AA81" t="str">
            <v/>
          </cell>
          <cell r="AC81" t="str">
            <v/>
          </cell>
        </row>
        <row r="82">
          <cell r="A82">
            <v>0</v>
          </cell>
          <cell r="B82" t="str">
            <v/>
          </cell>
          <cell r="C82" t="str">
            <v/>
          </cell>
          <cell r="H82" t="str">
            <v/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99999</v>
          </cell>
          <cell r="O82" t="str">
            <v/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99999</v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99999</v>
          </cell>
          <cell r="AA82" t="str">
            <v/>
          </cell>
          <cell r="AC82" t="str">
            <v/>
          </cell>
        </row>
        <row r="83">
          <cell r="A83">
            <v>0</v>
          </cell>
          <cell r="B83" t="str">
            <v/>
          </cell>
          <cell r="C83" t="str">
            <v/>
          </cell>
          <cell r="H83" t="str">
            <v/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99999</v>
          </cell>
          <cell r="O83" t="str">
            <v/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99999</v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99999</v>
          </cell>
          <cell r="AA83" t="str">
            <v/>
          </cell>
          <cell r="AC83" t="str">
            <v/>
          </cell>
        </row>
        <row r="84">
          <cell r="A84">
            <v>0</v>
          </cell>
          <cell r="B84" t="str">
            <v/>
          </cell>
          <cell r="C84" t="str">
            <v/>
          </cell>
          <cell r="H84" t="str">
            <v/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99999</v>
          </cell>
          <cell r="O84" t="str">
            <v/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99999</v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99999</v>
          </cell>
          <cell r="AA84" t="str">
            <v/>
          </cell>
          <cell r="AC84" t="str">
            <v/>
          </cell>
        </row>
        <row r="85">
          <cell r="A85">
            <v>0</v>
          </cell>
          <cell r="B85" t="str">
            <v/>
          </cell>
          <cell r="C85" t="str">
            <v/>
          </cell>
          <cell r="H85" t="str">
            <v/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99999</v>
          </cell>
          <cell r="O85" t="str">
            <v/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99999</v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99999</v>
          </cell>
          <cell r="AA85" t="str">
            <v/>
          </cell>
          <cell r="AC85" t="str">
            <v/>
          </cell>
        </row>
        <row r="86">
          <cell r="A86">
            <v>0</v>
          </cell>
          <cell r="B86" t="str">
            <v/>
          </cell>
          <cell r="C86" t="str">
            <v/>
          </cell>
          <cell r="H86" t="str">
            <v/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99999</v>
          </cell>
          <cell r="O86" t="str">
            <v/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99999</v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99999</v>
          </cell>
          <cell r="AA86" t="str">
            <v/>
          </cell>
          <cell r="AC86" t="str">
            <v/>
          </cell>
        </row>
        <row r="87">
          <cell r="A87">
            <v>0</v>
          </cell>
          <cell r="B87" t="str">
            <v/>
          </cell>
          <cell r="C87" t="str">
            <v/>
          </cell>
          <cell r="H87" t="str">
            <v/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99999</v>
          </cell>
          <cell r="O87" t="str">
            <v/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99999</v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99999</v>
          </cell>
          <cell r="AA87" t="str">
            <v/>
          </cell>
          <cell r="AC87" t="str">
            <v/>
          </cell>
        </row>
        <row r="88">
          <cell r="A88">
            <v>0</v>
          </cell>
          <cell r="B88" t="str">
            <v/>
          </cell>
          <cell r="C88" t="str">
            <v/>
          </cell>
          <cell r="H88" t="str">
            <v/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99999</v>
          </cell>
          <cell r="O88" t="str">
            <v/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99999</v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99999</v>
          </cell>
          <cell r="AA88" t="str">
            <v/>
          </cell>
          <cell r="AC88" t="str">
            <v/>
          </cell>
        </row>
        <row r="89">
          <cell r="A89">
            <v>0</v>
          </cell>
          <cell r="B89" t="str">
            <v/>
          </cell>
          <cell r="C89" t="str">
            <v/>
          </cell>
          <cell r="H89" t="str">
            <v/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99999</v>
          </cell>
          <cell r="O89" t="str">
            <v/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99999</v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99999</v>
          </cell>
          <cell r="AA89" t="str">
            <v/>
          </cell>
          <cell r="AC89" t="str">
            <v/>
          </cell>
        </row>
        <row r="90">
          <cell r="A90">
            <v>0</v>
          </cell>
          <cell r="B90" t="str">
            <v/>
          </cell>
          <cell r="C90" t="str">
            <v/>
          </cell>
          <cell r="H90" t="str">
            <v/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99999</v>
          </cell>
          <cell r="O90" t="str">
            <v/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99999</v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99999</v>
          </cell>
          <cell r="AA90" t="str">
            <v/>
          </cell>
          <cell r="AC90" t="str">
            <v/>
          </cell>
        </row>
        <row r="91">
          <cell r="A91">
            <v>0</v>
          </cell>
          <cell r="B91" t="str">
            <v/>
          </cell>
          <cell r="C91" t="str">
            <v/>
          </cell>
          <cell r="H91" t="str">
            <v/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99999</v>
          </cell>
          <cell r="O91" t="str">
            <v/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99999</v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99999</v>
          </cell>
          <cell r="AA91" t="str">
            <v/>
          </cell>
          <cell r="AC91" t="str">
            <v/>
          </cell>
        </row>
        <row r="92">
          <cell r="A92">
            <v>0</v>
          </cell>
          <cell r="B92" t="str">
            <v/>
          </cell>
          <cell r="C92" t="str">
            <v/>
          </cell>
          <cell r="H92" t="str">
            <v/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99999</v>
          </cell>
          <cell r="O92" t="str">
            <v/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99999</v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99999</v>
          </cell>
          <cell r="AA92" t="str">
            <v/>
          </cell>
          <cell r="AC92" t="str">
            <v/>
          </cell>
        </row>
        <row r="93">
          <cell r="A93">
            <v>0</v>
          </cell>
          <cell r="B93" t="str">
            <v/>
          </cell>
          <cell r="C93" t="str">
            <v/>
          </cell>
          <cell r="H93" t="str">
            <v/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99999</v>
          </cell>
          <cell r="O93" t="str">
            <v/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99999</v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99999</v>
          </cell>
          <cell r="AA93" t="str">
            <v/>
          </cell>
          <cell r="AC93" t="str">
            <v/>
          </cell>
        </row>
        <row r="94">
          <cell r="A94">
            <v>0</v>
          </cell>
          <cell r="B94" t="str">
            <v/>
          </cell>
          <cell r="C94" t="str">
            <v/>
          </cell>
          <cell r="H94" t="str">
            <v/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99999</v>
          </cell>
          <cell r="O94" t="str">
            <v/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99999</v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99999</v>
          </cell>
          <cell r="AA94" t="str">
            <v/>
          </cell>
          <cell r="AC94" t="str">
            <v/>
          </cell>
        </row>
        <row r="95">
          <cell r="A95">
            <v>0</v>
          </cell>
          <cell r="B95" t="str">
            <v/>
          </cell>
          <cell r="C95" t="str">
            <v/>
          </cell>
          <cell r="H95" t="str">
            <v/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99999</v>
          </cell>
          <cell r="O95" t="str">
            <v/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99999</v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99999</v>
          </cell>
          <cell r="AA95" t="str">
            <v/>
          </cell>
          <cell r="AC95" t="str">
            <v/>
          </cell>
        </row>
        <row r="96">
          <cell r="A96">
            <v>0</v>
          </cell>
          <cell r="B96" t="str">
            <v/>
          </cell>
          <cell r="C96" t="str">
            <v/>
          </cell>
          <cell r="H96" t="str">
            <v/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99999</v>
          </cell>
          <cell r="O96" t="str">
            <v/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99999</v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99999</v>
          </cell>
          <cell r="AA96" t="str">
            <v/>
          </cell>
          <cell r="AC96" t="str">
            <v/>
          </cell>
        </row>
        <row r="97">
          <cell r="A97">
            <v>0</v>
          </cell>
          <cell r="B97" t="str">
            <v/>
          </cell>
          <cell r="C97" t="str">
            <v/>
          </cell>
          <cell r="H97" t="str">
            <v/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99999</v>
          </cell>
          <cell r="O97" t="str">
            <v/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99999</v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99999</v>
          </cell>
          <cell r="AA97" t="str">
            <v/>
          </cell>
          <cell r="AC97" t="str">
            <v/>
          </cell>
        </row>
        <row r="98">
          <cell r="A98">
            <v>0</v>
          </cell>
          <cell r="B98" t="str">
            <v/>
          </cell>
          <cell r="C98" t="str">
            <v/>
          </cell>
          <cell r="H98" t="str">
            <v/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99999</v>
          </cell>
          <cell r="O98" t="str">
            <v/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99999</v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99999</v>
          </cell>
          <cell r="AA98" t="str">
            <v/>
          </cell>
          <cell r="AC98" t="str">
            <v/>
          </cell>
        </row>
        <row r="99">
          <cell r="A99">
            <v>0</v>
          </cell>
          <cell r="B99" t="str">
            <v/>
          </cell>
          <cell r="C99" t="str">
            <v/>
          </cell>
          <cell r="H99" t="str">
            <v/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99999</v>
          </cell>
          <cell r="O99" t="str">
            <v/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99999</v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99999</v>
          </cell>
          <cell r="AA99" t="str">
            <v/>
          </cell>
          <cell r="AC99" t="str">
            <v/>
          </cell>
        </row>
        <row r="100">
          <cell r="A100">
            <v>0</v>
          </cell>
          <cell r="B100" t="str">
            <v/>
          </cell>
          <cell r="C100" t="str">
            <v/>
          </cell>
          <cell r="H100" t="str">
            <v/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99999</v>
          </cell>
          <cell r="O100" t="str">
            <v/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99999</v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99999</v>
          </cell>
          <cell r="AA100" t="str">
            <v/>
          </cell>
          <cell r="AC100" t="str">
            <v/>
          </cell>
        </row>
        <row r="101">
          <cell r="A101">
            <v>0</v>
          </cell>
          <cell r="B101" t="str">
            <v/>
          </cell>
          <cell r="C101" t="str">
            <v/>
          </cell>
          <cell r="H101" t="str">
            <v/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99999</v>
          </cell>
          <cell r="O101" t="str">
            <v/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99999</v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99999</v>
          </cell>
          <cell r="AA101" t="str">
            <v/>
          </cell>
          <cell r="AC101" t="str">
            <v/>
          </cell>
        </row>
        <row r="102">
          <cell r="A102">
            <v>0</v>
          </cell>
          <cell r="B102" t="str">
            <v/>
          </cell>
          <cell r="C102" t="str">
            <v/>
          </cell>
          <cell r="H102" t="str">
            <v/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99999</v>
          </cell>
          <cell r="O102" t="str">
            <v/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99999</v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99999</v>
          </cell>
          <cell r="AA102" t="str">
            <v/>
          </cell>
          <cell r="AC102" t="str">
            <v/>
          </cell>
        </row>
        <row r="103">
          <cell r="A103">
            <v>301</v>
          </cell>
          <cell r="B103" t="str">
            <v>Jost</v>
          </cell>
          <cell r="C103" t="str">
            <v>Marcel</v>
          </cell>
          <cell r="D103" t="str">
            <v>x</v>
          </cell>
          <cell r="F103" t="str">
            <v>x</v>
          </cell>
          <cell r="H103" t="str">
            <v/>
          </cell>
          <cell r="I103">
            <v>36.67</v>
          </cell>
          <cell r="J103">
            <v>36.81</v>
          </cell>
          <cell r="K103">
            <v>36.99</v>
          </cell>
          <cell r="L103">
            <v>36.85</v>
          </cell>
          <cell r="M103">
            <v>0</v>
          </cell>
          <cell r="N103">
            <v>147.32</v>
          </cell>
          <cell r="O103">
            <v>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99999</v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99999</v>
          </cell>
          <cell r="AA103" t="str">
            <v/>
          </cell>
          <cell r="AC103" t="str">
            <v>Kerpen</v>
          </cell>
          <cell r="AE103">
            <v>93</v>
          </cell>
        </row>
        <row r="104">
          <cell r="A104">
            <v>302</v>
          </cell>
          <cell r="B104" t="str">
            <v>Förster</v>
          </cell>
          <cell r="C104" t="str">
            <v>Stefan</v>
          </cell>
          <cell r="D104" t="str">
            <v>x</v>
          </cell>
          <cell r="F104" t="str">
            <v>x</v>
          </cell>
          <cell r="H104" t="str">
            <v/>
          </cell>
          <cell r="I104">
            <v>36.39</v>
          </cell>
          <cell r="J104">
            <v>37</v>
          </cell>
          <cell r="K104">
            <v>36.74</v>
          </cell>
          <cell r="L104">
            <v>36.65</v>
          </cell>
          <cell r="M104">
            <v>0</v>
          </cell>
          <cell r="N104">
            <v>146.78</v>
          </cell>
          <cell r="O104">
            <v>5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99999</v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99999</v>
          </cell>
          <cell r="AA104" t="str">
            <v/>
          </cell>
          <cell r="AC104" t="str">
            <v>Kerpen</v>
          </cell>
          <cell r="AE104">
            <v>93</v>
          </cell>
        </row>
        <row r="105">
          <cell r="A105">
            <v>303</v>
          </cell>
          <cell r="B105" t="str">
            <v>Sulitze</v>
          </cell>
          <cell r="C105" t="str">
            <v>Franziska</v>
          </cell>
          <cell r="D105" t="str">
            <v>x</v>
          </cell>
          <cell r="F105" t="str">
            <v>x</v>
          </cell>
          <cell r="H105" t="str">
            <v/>
          </cell>
          <cell r="I105">
            <v>36.84</v>
          </cell>
          <cell r="J105">
            <v>37.18</v>
          </cell>
          <cell r="K105">
            <v>37.16</v>
          </cell>
          <cell r="L105">
            <v>37.02</v>
          </cell>
          <cell r="M105">
            <v>0</v>
          </cell>
          <cell r="N105">
            <v>148.20000000000002</v>
          </cell>
          <cell r="O105">
            <v>15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99999</v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99999</v>
          </cell>
          <cell r="AA105" t="str">
            <v/>
          </cell>
          <cell r="AC105" t="str">
            <v>Bergkamen</v>
          </cell>
          <cell r="AE105">
            <v>93</v>
          </cell>
          <cell r="AF105" t="str">
            <v>seit 2001, zu viele, um sie zu zählen</v>
          </cell>
        </row>
        <row r="106">
          <cell r="A106">
            <v>304</v>
          </cell>
          <cell r="B106" t="str">
            <v>Jost</v>
          </cell>
          <cell r="C106" t="str">
            <v>Patrick</v>
          </cell>
          <cell r="D106" t="str">
            <v>x</v>
          </cell>
          <cell r="F106" t="str">
            <v>x</v>
          </cell>
          <cell r="H106" t="str">
            <v/>
          </cell>
          <cell r="I106">
            <v>36.48</v>
          </cell>
          <cell r="J106">
            <v>36.97</v>
          </cell>
          <cell r="K106">
            <v>36.86</v>
          </cell>
          <cell r="L106">
            <v>36.93</v>
          </cell>
          <cell r="M106">
            <v>0</v>
          </cell>
          <cell r="N106">
            <v>147.23999999999998</v>
          </cell>
          <cell r="O106">
            <v>6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99999</v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99999</v>
          </cell>
          <cell r="AA106" t="str">
            <v/>
          </cell>
          <cell r="AC106" t="str">
            <v>Kerpen</v>
          </cell>
          <cell r="AE106">
            <v>91</v>
          </cell>
        </row>
        <row r="107">
          <cell r="A107">
            <v>305</v>
          </cell>
          <cell r="B107" t="str">
            <v>Stagge</v>
          </cell>
          <cell r="C107" t="str">
            <v>Jonas</v>
          </cell>
          <cell r="D107" t="str">
            <v>x</v>
          </cell>
          <cell r="F107" t="str">
            <v>x</v>
          </cell>
          <cell r="H107" t="str">
            <v/>
          </cell>
          <cell r="I107">
            <v>36.61</v>
          </cell>
          <cell r="J107">
            <v>36.58</v>
          </cell>
          <cell r="K107">
            <v>36.8</v>
          </cell>
          <cell r="L107">
            <v>36.72</v>
          </cell>
          <cell r="M107">
            <v>0</v>
          </cell>
          <cell r="N107">
            <v>146.70999999999998</v>
          </cell>
          <cell r="O107">
            <v>4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99999</v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99999</v>
          </cell>
          <cell r="AA107" t="str">
            <v/>
          </cell>
          <cell r="AC107" t="str">
            <v>Rheine</v>
          </cell>
        </row>
        <row r="108">
          <cell r="A108">
            <v>306</v>
          </cell>
          <cell r="B108" t="str">
            <v>Isaac</v>
          </cell>
          <cell r="C108" t="str">
            <v>Marvin</v>
          </cell>
          <cell r="F108" t="str">
            <v>x</v>
          </cell>
          <cell r="H108" t="str">
            <v/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99999</v>
          </cell>
          <cell r="O108" t="str">
            <v/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99999</v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99999</v>
          </cell>
          <cell r="AA108" t="str">
            <v/>
          </cell>
          <cell r="AC108" t="str">
            <v>Simmerath</v>
          </cell>
        </row>
        <row r="109">
          <cell r="A109">
            <v>307</v>
          </cell>
          <cell r="B109" t="str">
            <v>Schnatz</v>
          </cell>
          <cell r="C109" t="str">
            <v>Christoph</v>
          </cell>
          <cell r="F109" t="str">
            <v>x</v>
          </cell>
          <cell r="H109" t="str">
            <v/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99999</v>
          </cell>
          <cell r="O109" t="str">
            <v/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99999</v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99999</v>
          </cell>
          <cell r="AA109" t="str">
            <v/>
          </cell>
          <cell r="AC109" t="str">
            <v>Rheine</v>
          </cell>
        </row>
        <row r="110">
          <cell r="A110">
            <v>308</v>
          </cell>
          <cell r="B110" t="str">
            <v>Förster</v>
          </cell>
          <cell r="C110" t="str">
            <v>Lars </v>
          </cell>
          <cell r="D110" t="str">
            <v>x</v>
          </cell>
          <cell r="F110" t="str">
            <v>x</v>
          </cell>
          <cell r="H110" t="str">
            <v/>
          </cell>
          <cell r="I110">
            <v>36.3</v>
          </cell>
          <cell r="J110">
            <v>36.82</v>
          </cell>
          <cell r="K110">
            <v>36.74</v>
          </cell>
          <cell r="L110">
            <v>36.82</v>
          </cell>
          <cell r="M110">
            <v>0</v>
          </cell>
          <cell r="N110">
            <v>146.68</v>
          </cell>
          <cell r="O110">
            <v>3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99999</v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99999</v>
          </cell>
          <cell r="AA110" t="str">
            <v/>
          </cell>
          <cell r="AC110" t="str">
            <v>Simmerath</v>
          </cell>
          <cell r="AE110">
            <v>93</v>
          </cell>
        </row>
        <row r="111">
          <cell r="A111">
            <v>309</v>
          </cell>
          <cell r="B111" t="str">
            <v>Schnatz</v>
          </cell>
          <cell r="C111" t="str">
            <v>Anna</v>
          </cell>
          <cell r="F111" t="str">
            <v>x</v>
          </cell>
          <cell r="H111" t="str">
            <v/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99999</v>
          </cell>
          <cell r="O111" t="str">
            <v/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99999</v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99999</v>
          </cell>
          <cell r="AA111" t="str">
            <v/>
          </cell>
          <cell r="AC111" t="str">
            <v>Rheine</v>
          </cell>
        </row>
        <row r="112">
          <cell r="A112">
            <v>310</v>
          </cell>
          <cell r="B112" t="str">
            <v>Förster</v>
          </cell>
          <cell r="C112" t="str">
            <v>Jan</v>
          </cell>
          <cell r="D112" t="str">
            <v>x</v>
          </cell>
          <cell r="F112" t="str">
            <v>x</v>
          </cell>
          <cell r="H112" t="str">
            <v/>
          </cell>
          <cell r="I112">
            <v>36.45</v>
          </cell>
          <cell r="J112">
            <v>36.42</v>
          </cell>
          <cell r="K112">
            <v>36.69</v>
          </cell>
          <cell r="L112">
            <v>36.69</v>
          </cell>
          <cell r="M112">
            <v>0</v>
          </cell>
          <cell r="N112">
            <v>146.25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99999</v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99999</v>
          </cell>
          <cell r="AA112" t="str">
            <v/>
          </cell>
          <cell r="AC112" t="str">
            <v>Simmerath</v>
          </cell>
          <cell r="AE112">
            <v>96</v>
          </cell>
          <cell r="AF112" t="str">
            <v>seit 2005 dabei</v>
          </cell>
          <cell r="AG112" t="str">
            <v>Vize NRW Meister 2006 JUNIOR</v>
          </cell>
        </row>
        <row r="113">
          <cell r="A113">
            <v>311</v>
          </cell>
          <cell r="B113" t="str">
            <v>Konietzny</v>
          </cell>
          <cell r="C113" t="str">
            <v>Mario</v>
          </cell>
          <cell r="D113" t="str">
            <v>x</v>
          </cell>
          <cell r="F113" t="str">
            <v>x</v>
          </cell>
          <cell r="H113" t="str">
            <v/>
          </cell>
          <cell r="I113">
            <v>36.93</v>
          </cell>
          <cell r="J113">
            <v>37.21</v>
          </cell>
          <cell r="K113">
            <v>37.1</v>
          </cell>
          <cell r="L113">
            <v>37.03</v>
          </cell>
          <cell r="M113">
            <v>0</v>
          </cell>
          <cell r="N113">
            <v>148.27</v>
          </cell>
          <cell r="O113">
            <v>17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99999</v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99999</v>
          </cell>
          <cell r="AA113" t="str">
            <v/>
          </cell>
          <cell r="AC113" t="str">
            <v>Kerpen</v>
          </cell>
          <cell r="AD113" t="str">
            <v>UV</v>
          </cell>
          <cell r="AE113">
            <v>95</v>
          </cell>
        </row>
        <row r="114">
          <cell r="A114">
            <v>312</v>
          </cell>
          <cell r="B114" t="str">
            <v>Deck</v>
          </cell>
          <cell r="C114" t="str">
            <v>Manuel</v>
          </cell>
          <cell r="D114" t="str">
            <v>x</v>
          </cell>
          <cell r="F114" t="str">
            <v>x</v>
          </cell>
          <cell r="H114" t="str">
            <v/>
          </cell>
          <cell r="I114">
            <v>37.01</v>
          </cell>
          <cell r="J114">
            <v>36.89</v>
          </cell>
          <cell r="K114">
            <v>37.23</v>
          </cell>
          <cell r="L114">
            <v>37.07</v>
          </cell>
          <cell r="M114">
            <v>0</v>
          </cell>
          <cell r="N114">
            <v>148.2</v>
          </cell>
          <cell r="O114">
            <v>14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99999</v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99999</v>
          </cell>
          <cell r="AA114" t="str">
            <v/>
          </cell>
          <cell r="AC114" t="str">
            <v>Simmerath</v>
          </cell>
          <cell r="AE114">
            <v>95</v>
          </cell>
          <cell r="AF114" t="str">
            <v>3. Saison</v>
          </cell>
        </row>
        <row r="115">
          <cell r="A115">
            <v>313</v>
          </cell>
          <cell r="B115" t="str">
            <v>Meyer</v>
          </cell>
          <cell r="C115" t="str">
            <v>Patrick</v>
          </cell>
          <cell r="D115" t="str">
            <v>x</v>
          </cell>
          <cell r="F115" t="str">
            <v>x</v>
          </cell>
          <cell r="H115" t="str">
            <v/>
          </cell>
          <cell r="I115">
            <v>36.93</v>
          </cell>
          <cell r="J115">
            <v>37.17</v>
          </cell>
          <cell r="K115">
            <v>37.5</v>
          </cell>
          <cell r="L115">
            <v>38.43</v>
          </cell>
          <cell r="M115">
            <v>0</v>
          </cell>
          <cell r="N115">
            <v>150.03</v>
          </cell>
          <cell r="O115">
            <v>43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99999</v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99999</v>
          </cell>
          <cell r="AA115" t="str">
            <v/>
          </cell>
          <cell r="AC115" t="str">
            <v>Simmerath</v>
          </cell>
          <cell r="AE115">
            <v>93</v>
          </cell>
          <cell r="AF115" t="str">
            <v>seit 2005 dabei</v>
          </cell>
        </row>
        <row r="116">
          <cell r="A116">
            <v>314</v>
          </cell>
          <cell r="B116" t="str">
            <v>Reinelt</v>
          </cell>
          <cell r="C116" t="str">
            <v>Benedikt</v>
          </cell>
          <cell r="F116" t="str">
            <v>x</v>
          </cell>
          <cell r="H116" t="str">
            <v/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99999</v>
          </cell>
          <cell r="O116" t="str">
            <v/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99999</v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99999</v>
          </cell>
          <cell r="AA116" t="str">
            <v/>
          </cell>
          <cell r="AC116" t="str">
            <v>Rheine</v>
          </cell>
        </row>
        <row r="117">
          <cell r="A117">
            <v>315</v>
          </cell>
          <cell r="B117" t="str">
            <v>Isaac</v>
          </cell>
          <cell r="C117" t="str">
            <v>Laura</v>
          </cell>
          <cell r="D117" t="str">
            <v>x</v>
          </cell>
          <cell r="F117" t="str">
            <v>x</v>
          </cell>
          <cell r="H117" t="str">
            <v/>
          </cell>
          <cell r="I117">
            <v>36.93</v>
          </cell>
          <cell r="J117">
            <v>36.82</v>
          </cell>
          <cell r="K117">
            <v>37.11</v>
          </cell>
          <cell r="L117">
            <v>37.11</v>
          </cell>
          <cell r="M117">
            <v>0</v>
          </cell>
          <cell r="N117">
            <v>147.97</v>
          </cell>
          <cell r="O117">
            <v>11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99999</v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99999</v>
          </cell>
          <cell r="AA117" t="str">
            <v/>
          </cell>
          <cell r="AC117" t="str">
            <v>Simmerath</v>
          </cell>
          <cell r="AE117">
            <v>96</v>
          </cell>
          <cell r="AF117" t="str">
            <v>3. Saison</v>
          </cell>
        </row>
        <row r="118">
          <cell r="A118">
            <v>316</v>
          </cell>
          <cell r="B118" t="str">
            <v>Gorgus</v>
          </cell>
          <cell r="C118" t="str">
            <v>Florian</v>
          </cell>
          <cell r="F118" t="str">
            <v>x</v>
          </cell>
          <cell r="H118" t="str">
            <v/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99999</v>
          </cell>
          <cell r="O118" t="str">
            <v/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99999</v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99999</v>
          </cell>
          <cell r="AA118" t="str">
            <v/>
          </cell>
          <cell r="AC118" t="str">
            <v>Rheine</v>
          </cell>
        </row>
        <row r="119">
          <cell r="A119">
            <v>317</v>
          </cell>
          <cell r="B119" t="str">
            <v>Bloch</v>
          </cell>
          <cell r="C119" t="str">
            <v>Christin </v>
          </cell>
          <cell r="D119" t="str">
            <v>x</v>
          </cell>
          <cell r="F119" t="str">
            <v>x</v>
          </cell>
          <cell r="H119" t="str">
            <v/>
          </cell>
          <cell r="I119">
            <v>37.02</v>
          </cell>
          <cell r="J119">
            <v>37.34</v>
          </cell>
          <cell r="K119">
            <v>37.58</v>
          </cell>
          <cell r="L119">
            <v>37.47</v>
          </cell>
          <cell r="M119">
            <v>0</v>
          </cell>
          <cell r="N119">
            <v>149.41000000000003</v>
          </cell>
          <cell r="O119">
            <v>32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99999</v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99999</v>
          </cell>
          <cell r="AA119" t="str">
            <v/>
          </cell>
          <cell r="AC119" t="str">
            <v>Friedrichsfeld</v>
          </cell>
          <cell r="AE119">
            <v>94</v>
          </cell>
        </row>
        <row r="120">
          <cell r="A120">
            <v>318</v>
          </cell>
          <cell r="B120" t="str">
            <v>Gorgus</v>
          </cell>
          <cell r="C120" t="str">
            <v>Sandra</v>
          </cell>
          <cell r="F120" t="str">
            <v>x</v>
          </cell>
          <cell r="H120" t="str">
            <v/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99999</v>
          </cell>
          <cell r="O120" t="str">
            <v/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99999</v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99999</v>
          </cell>
          <cell r="AA120" t="str">
            <v/>
          </cell>
          <cell r="AC120" t="str">
            <v>Rheine</v>
          </cell>
        </row>
        <row r="121">
          <cell r="A121">
            <v>319</v>
          </cell>
          <cell r="B121" t="str">
            <v>Clausmeier</v>
          </cell>
          <cell r="C121" t="str">
            <v>Kai</v>
          </cell>
          <cell r="F121" t="str">
            <v>x</v>
          </cell>
          <cell r="H121" t="str">
            <v/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99999</v>
          </cell>
          <cell r="O121" t="str">
            <v/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99999</v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99999</v>
          </cell>
          <cell r="AA121" t="str">
            <v/>
          </cell>
          <cell r="AC121" t="str">
            <v>Mettingen</v>
          </cell>
          <cell r="AD121" t="str">
            <v>U</v>
          </cell>
        </row>
        <row r="122">
          <cell r="A122">
            <v>320</v>
          </cell>
          <cell r="B122" t="str">
            <v>Deck</v>
          </cell>
          <cell r="C122" t="str">
            <v>Sebastian</v>
          </cell>
          <cell r="D122" t="str">
            <v>x</v>
          </cell>
          <cell r="F122" t="str">
            <v>x</v>
          </cell>
          <cell r="H122" t="str">
            <v/>
          </cell>
          <cell r="I122">
            <v>37.23</v>
          </cell>
          <cell r="J122">
            <v>37.05</v>
          </cell>
          <cell r="K122">
            <v>37.49</v>
          </cell>
          <cell r="L122">
            <v>37.3</v>
          </cell>
          <cell r="M122">
            <v>0</v>
          </cell>
          <cell r="N122">
            <v>149.07</v>
          </cell>
          <cell r="O122">
            <v>27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99999</v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99999</v>
          </cell>
          <cell r="AA122" t="str">
            <v/>
          </cell>
          <cell r="AC122" t="str">
            <v>Simmerath</v>
          </cell>
          <cell r="AE122">
            <v>94</v>
          </cell>
          <cell r="AF122" t="str">
            <v>3. Saison</v>
          </cell>
        </row>
        <row r="123">
          <cell r="A123">
            <v>321</v>
          </cell>
          <cell r="B123" t="str">
            <v>Hummels</v>
          </cell>
          <cell r="C123" t="str">
            <v>Melissa</v>
          </cell>
          <cell r="D123" t="str">
            <v>x</v>
          </cell>
          <cell r="F123" t="str">
            <v>x</v>
          </cell>
          <cell r="H123" t="str">
            <v/>
          </cell>
          <cell r="I123">
            <v>36.47</v>
          </cell>
          <cell r="J123">
            <v>37.01</v>
          </cell>
          <cell r="K123">
            <v>36.93</v>
          </cell>
          <cell r="L123">
            <v>37.34</v>
          </cell>
          <cell r="M123">
            <v>0</v>
          </cell>
          <cell r="N123">
            <v>147.75</v>
          </cell>
          <cell r="O123">
            <v>9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99999</v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99999</v>
          </cell>
          <cell r="AA123" t="str">
            <v/>
          </cell>
          <cell r="AC123" t="str">
            <v>Stromberg</v>
          </cell>
          <cell r="AE123">
            <v>95</v>
          </cell>
        </row>
        <row r="124">
          <cell r="A124">
            <v>322</v>
          </cell>
          <cell r="B124" t="str">
            <v>Kelch</v>
          </cell>
          <cell r="C124" t="str">
            <v>Maria</v>
          </cell>
          <cell r="D124" t="str">
            <v>x</v>
          </cell>
          <cell r="F124" t="str">
            <v>x</v>
          </cell>
          <cell r="H124" t="str">
            <v/>
          </cell>
          <cell r="I124">
            <v>37.08</v>
          </cell>
          <cell r="J124">
            <v>37.27</v>
          </cell>
          <cell r="K124">
            <v>37.44</v>
          </cell>
          <cell r="L124">
            <v>37.57</v>
          </cell>
          <cell r="M124">
            <v>0</v>
          </cell>
          <cell r="N124">
            <v>149.35999999999999</v>
          </cell>
          <cell r="O124">
            <v>30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99999</v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99999</v>
          </cell>
          <cell r="AA124" t="str">
            <v/>
          </cell>
          <cell r="AC124" t="str">
            <v>Bergkamen</v>
          </cell>
          <cell r="AE124">
            <v>94</v>
          </cell>
          <cell r="AF124" t="str">
            <v>seit 2005 dabei</v>
          </cell>
        </row>
        <row r="125">
          <cell r="A125">
            <v>323</v>
          </cell>
          <cell r="B125" t="str">
            <v>Zwenger</v>
          </cell>
          <cell r="C125" t="str">
            <v>Chiara</v>
          </cell>
          <cell r="F125" t="str">
            <v>x</v>
          </cell>
          <cell r="H125" t="str">
            <v/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99999</v>
          </cell>
          <cell r="O125" t="str">
            <v/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99999</v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99999</v>
          </cell>
          <cell r="AA125" t="str">
            <v/>
          </cell>
          <cell r="AC125" t="str">
            <v>Mettingen</v>
          </cell>
        </row>
        <row r="126">
          <cell r="A126">
            <v>324</v>
          </cell>
          <cell r="B126" t="str">
            <v>Ricker</v>
          </cell>
          <cell r="C126" t="str">
            <v>Claudia</v>
          </cell>
          <cell r="D126" t="str">
            <v>x</v>
          </cell>
          <cell r="F126" t="str">
            <v>x</v>
          </cell>
          <cell r="H126" t="str">
            <v/>
          </cell>
          <cell r="I126">
            <v>37.1</v>
          </cell>
          <cell r="J126">
            <v>37.64</v>
          </cell>
          <cell r="K126">
            <v>37.53</v>
          </cell>
          <cell r="L126">
            <v>37.73</v>
          </cell>
          <cell r="M126">
            <v>0</v>
          </cell>
          <cell r="N126">
            <v>150</v>
          </cell>
          <cell r="O126">
            <v>42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99999</v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99999</v>
          </cell>
          <cell r="AA126" t="str">
            <v/>
          </cell>
          <cell r="AC126" t="str">
            <v>Havixbeck</v>
          </cell>
          <cell r="AE126">
            <v>91</v>
          </cell>
        </row>
        <row r="127">
          <cell r="A127">
            <v>325</v>
          </cell>
          <cell r="B127" t="str">
            <v>Zwenger</v>
          </cell>
          <cell r="C127" t="str">
            <v>Fabio</v>
          </cell>
          <cell r="F127" t="str">
            <v>x</v>
          </cell>
          <cell r="H127" t="str">
            <v/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99999</v>
          </cell>
          <cell r="O127" t="str">
            <v/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99999</v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99999</v>
          </cell>
          <cell r="AA127" t="str">
            <v/>
          </cell>
          <cell r="AC127" t="str">
            <v>Mettingen</v>
          </cell>
        </row>
        <row r="128">
          <cell r="A128">
            <v>326</v>
          </cell>
          <cell r="B128" t="str">
            <v>Tenambergen</v>
          </cell>
          <cell r="C128" t="str">
            <v>Martin</v>
          </cell>
          <cell r="F128" t="str">
            <v>x</v>
          </cell>
          <cell r="H128" t="str">
            <v/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99999</v>
          </cell>
          <cell r="O128" t="str">
            <v/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99999</v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99999</v>
          </cell>
          <cell r="AA128" t="str">
            <v/>
          </cell>
          <cell r="AC128" t="str">
            <v>Mettingen</v>
          </cell>
        </row>
        <row r="129">
          <cell r="A129">
            <v>327</v>
          </cell>
          <cell r="B129" t="str">
            <v>Schimanski</v>
          </cell>
          <cell r="C129" t="str">
            <v>Kim</v>
          </cell>
          <cell r="F129" t="str">
            <v>x</v>
          </cell>
          <cell r="H129" t="str">
            <v/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99999</v>
          </cell>
          <cell r="O129" t="str">
            <v/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99999</v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99999</v>
          </cell>
          <cell r="AA129" t="str">
            <v/>
          </cell>
          <cell r="AC129" t="str">
            <v>Bergkamen</v>
          </cell>
        </row>
        <row r="130">
          <cell r="A130">
            <v>328</v>
          </cell>
          <cell r="B130" t="str">
            <v>Brüggemann</v>
          </cell>
          <cell r="C130" t="str">
            <v>Jessica</v>
          </cell>
          <cell r="D130" t="str">
            <v>x</v>
          </cell>
          <cell r="F130" t="str">
            <v>x</v>
          </cell>
          <cell r="H130" t="str">
            <v/>
          </cell>
          <cell r="I130">
            <v>36.99</v>
          </cell>
          <cell r="J130">
            <v>36.96</v>
          </cell>
          <cell r="K130">
            <v>37.18</v>
          </cell>
          <cell r="L130">
            <v>37.25</v>
          </cell>
          <cell r="M130">
            <v>0</v>
          </cell>
          <cell r="N130">
            <v>148.38</v>
          </cell>
          <cell r="O130">
            <v>19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99999</v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99999</v>
          </cell>
          <cell r="AA130" t="str">
            <v/>
          </cell>
          <cell r="AC130" t="str">
            <v>Havixbeck</v>
          </cell>
          <cell r="AE130">
            <v>91</v>
          </cell>
        </row>
        <row r="131">
          <cell r="A131">
            <v>329</v>
          </cell>
          <cell r="B131" t="str">
            <v>Osterbrink</v>
          </cell>
          <cell r="C131" t="str">
            <v>Felix</v>
          </cell>
          <cell r="F131" t="str">
            <v>x</v>
          </cell>
          <cell r="H131" t="str">
            <v/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99999</v>
          </cell>
          <cell r="O131" t="str">
            <v/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99999</v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99999</v>
          </cell>
          <cell r="AA131" t="str">
            <v/>
          </cell>
          <cell r="AC131" t="str">
            <v>Mettingen</v>
          </cell>
        </row>
        <row r="132">
          <cell r="A132">
            <v>330</v>
          </cell>
          <cell r="B132" t="str">
            <v>Förster</v>
          </cell>
          <cell r="C132" t="str">
            <v>Yannik</v>
          </cell>
          <cell r="F132" t="str">
            <v>x</v>
          </cell>
          <cell r="H132" t="str">
            <v/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99999</v>
          </cell>
          <cell r="O132" t="str">
            <v/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99999</v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99999</v>
          </cell>
          <cell r="AA132" t="str">
            <v/>
          </cell>
          <cell r="AC132" t="str">
            <v>Friedrichsfeld</v>
          </cell>
        </row>
        <row r="133">
          <cell r="A133">
            <v>331</v>
          </cell>
          <cell r="B133" t="str">
            <v>Krafczyk</v>
          </cell>
          <cell r="C133" t="str">
            <v>Dominik</v>
          </cell>
          <cell r="D133" t="str">
            <v>x</v>
          </cell>
          <cell r="F133" t="str">
            <v>x</v>
          </cell>
          <cell r="H133" t="str">
            <v>x</v>
          </cell>
          <cell r="I133">
            <v>36.94</v>
          </cell>
          <cell r="J133">
            <v>37.52</v>
          </cell>
          <cell r="K133">
            <v>37.54</v>
          </cell>
          <cell r="L133">
            <v>37.7</v>
          </cell>
          <cell r="M133">
            <v>0</v>
          </cell>
          <cell r="N133">
            <v>149.7</v>
          </cell>
          <cell r="O133">
            <v>35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99999</v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99999</v>
          </cell>
          <cell r="AA133" t="str">
            <v/>
          </cell>
          <cell r="AC133" t="str">
            <v>Viersen</v>
          </cell>
          <cell r="AE133">
            <v>94</v>
          </cell>
        </row>
        <row r="134">
          <cell r="A134">
            <v>332</v>
          </cell>
          <cell r="B134" t="str">
            <v>Späker </v>
          </cell>
          <cell r="C134" t="str">
            <v>Steffen</v>
          </cell>
          <cell r="F134" t="str">
            <v>x</v>
          </cell>
          <cell r="H134" t="str">
            <v/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99999</v>
          </cell>
          <cell r="O134" t="str">
            <v/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99999</v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99999</v>
          </cell>
          <cell r="AA134" t="str">
            <v/>
          </cell>
          <cell r="AC134" t="str">
            <v>Friedrichsfeld</v>
          </cell>
          <cell r="AD134" t="str">
            <v>V</v>
          </cell>
        </row>
        <row r="135">
          <cell r="A135">
            <v>333</v>
          </cell>
          <cell r="B135" t="str">
            <v>Wunderlich</v>
          </cell>
          <cell r="C135" t="str">
            <v>Lena</v>
          </cell>
          <cell r="D135" t="str">
            <v>x</v>
          </cell>
          <cell r="F135" t="str">
            <v>x</v>
          </cell>
          <cell r="H135" t="str">
            <v/>
          </cell>
          <cell r="I135">
            <v>36.78</v>
          </cell>
          <cell r="J135">
            <v>36.77</v>
          </cell>
          <cell r="K135">
            <v>36.85</v>
          </cell>
          <cell r="L135">
            <v>36.94</v>
          </cell>
          <cell r="M135">
            <v>0</v>
          </cell>
          <cell r="N135">
            <v>147.34</v>
          </cell>
          <cell r="O135">
            <v>8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99999</v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99999</v>
          </cell>
          <cell r="AA135" t="str">
            <v/>
          </cell>
          <cell r="AC135" t="str">
            <v>Ruppichteroth</v>
          </cell>
          <cell r="AE135">
            <v>94</v>
          </cell>
          <cell r="AF135" t="str">
            <v>seit 2001 ca 60 Rennen</v>
          </cell>
          <cell r="AG135" t="str">
            <v>Platz 5 DM 2006 SENIOR</v>
          </cell>
        </row>
        <row r="136">
          <cell r="A136">
            <v>334</v>
          </cell>
          <cell r="B136" t="str">
            <v>Neubarth</v>
          </cell>
          <cell r="C136" t="str">
            <v>Daniel</v>
          </cell>
          <cell r="D136" t="str">
            <v>x</v>
          </cell>
          <cell r="F136" t="str">
            <v>x</v>
          </cell>
          <cell r="H136" t="str">
            <v/>
          </cell>
          <cell r="I136">
            <v>36.86</v>
          </cell>
          <cell r="J136">
            <v>37.79</v>
          </cell>
          <cell r="K136">
            <v>37.58</v>
          </cell>
          <cell r="L136">
            <v>37.82</v>
          </cell>
          <cell r="M136">
            <v>0</v>
          </cell>
          <cell r="N136">
            <v>150.05</v>
          </cell>
          <cell r="O136">
            <v>45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99999</v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99999</v>
          </cell>
          <cell r="AA136" t="str">
            <v/>
          </cell>
          <cell r="AC136" t="str">
            <v>Friedrichsfeld</v>
          </cell>
          <cell r="AE136">
            <v>94</v>
          </cell>
        </row>
        <row r="137">
          <cell r="A137">
            <v>335</v>
          </cell>
          <cell r="B137" t="str">
            <v>Brückerhoff</v>
          </cell>
          <cell r="C137" t="str">
            <v>Finja</v>
          </cell>
          <cell r="D137" t="str">
            <v>x</v>
          </cell>
          <cell r="F137" t="str">
            <v>x</v>
          </cell>
          <cell r="H137" t="str">
            <v/>
          </cell>
          <cell r="I137">
            <v>36.99</v>
          </cell>
          <cell r="J137">
            <v>37.02</v>
          </cell>
          <cell r="K137">
            <v>37.56</v>
          </cell>
          <cell r="L137">
            <v>37.62</v>
          </cell>
          <cell r="M137">
            <v>0</v>
          </cell>
          <cell r="N137">
            <v>149.19</v>
          </cell>
          <cell r="O137">
            <v>28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99999</v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99999</v>
          </cell>
          <cell r="AA137" t="str">
            <v/>
          </cell>
          <cell r="AC137" t="str">
            <v>Friedrichsfeld</v>
          </cell>
          <cell r="AE137">
            <v>94</v>
          </cell>
        </row>
        <row r="138">
          <cell r="A138">
            <v>336</v>
          </cell>
          <cell r="B138" t="str">
            <v>Wolters</v>
          </cell>
          <cell r="C138" t="str">
            <v>Philipp</v>
          </cell>
          <cell r="D138" t="str">
            <v>x</v>
          </cell>
          <cell r="F138" t="str">
            <v>x</v>
          </cell>
          <cell r="H138" t="str">
            <v/>
          </cell>
          <cell r="I138">
            <v>37.76</v>
          </cell>
          <cell r="J138">
            <v>37.57</v>
          </cell>
          <cell r="K138">
            <v>59.99</v>
          </cell>
          <cell r="L138">
            <v>59.99</v>
          </cell>
          <cell r="M138">
            <v>0</v>
          </cell>
          <cell r="N138">
            <v>195.31</v>
          </cell>
          <cell r="O138">
            <v>86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99999</v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99999</v>
          </cell>
          <cell r="AA138" t="str">
            <v/>
          </cell>
          <cell r="AC138" t="str">
            <v>Kerpen</v>
          </cell>
          <cell r="AE138">
            <v>92</v>
          </cell>
        </row>
        <row r="139">
          <cell r="A139">
            <v>337</v>
          </cell>
          <cell r="B139" t="str">
            <v>Fregin</v>
          </cell>
          <cell r="C139" t="str">
            <v>Lara</v>
          </cell>
          <cell r="D139" t="str">
            <v>x</v>
          </cell>
          <cell r="F139" t="str">
            <v>x</v>
          </cell>
          <cell r="H139" t="str">
            <v/>
          </cell>
          <cell r="I139">
            <v>37.46</v>
          </cell>
          <cell r="J139">
            <v>37.13</v>
          </cell>
          <cell r="K139">
            <v>37.6</v>
          </cell>
          <cell r="L139">
            <v>37.59</v>
          </cell>
          <cell r="M139">
            <v>0</v>
          </cell>
          <cell r="N139">
            <v>149.78</v>
          </cell>
          <cell r="O139">
            <v>38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99999</v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99999</v>
          </cell>
          <cell r="AA139" t="str">
            <v/>
          </cell>
          <cell r="AC139" t="str">
            <v>Friedrichsfeld</v>
          </cell>
          <cell r="AE139">
            <v>94</v>
          </cell>
        </row>
        <row r="140">
          <cell r="A140">
            <v>338</v>
          </cell>
          <cell r="B140" t="str">
            <v>Harrer</v>
          </cell>
          <cell r="C140" t="str">
            <v>Carina</v>
          </cell>
          <cell r="F140" t="str">
            <v>x</v>
          </cell>
          <cell r="H140" t="str">
            <v/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99999</v>
          </cell>
          <cell r="O140" t="str">
            <v/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99999</v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99999</v>
          </cell>
          <cell r="AA140" t="str">
            <v/>
          </cell>
          <cell r="AC140" t="str">
            <v>Xanten</v>
          </cell>
        </row>
        <row r="141">
          <cell r="A141">
            <v>339</v>
          </cell>
          <cell r="B141" t="str">
            <v>Förster</v>
          </cell>
          <cell r="C141" t="str">
            <v>Hannah</v>
          </cell>
          <cell r="D141" t="str">
            <v>x</v>
          </cell>
          <cell r="F141" t="str">
            <v>x</v>
          </cell>
          <cell r="H141" t="str">
            <v/>
          </cell>
          <cell r="I141">
            <v>36.52</v>
          </cell>
          <cell r="J141">
            <v>37.12</v>
          </cell>
          <cell r="K141">
            <v>37</v>
          </cell>
          <cell r="L141">
            <v>37.19</v>
          </cell>
          <cell r="M141">
            <v>0</v>
          </cell>
          <cell r="N141">
            <v>147.82999999999998</v>
          </cell>
          <cell r="O141">
            <v>10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99999</v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99999</v>
          </cell>
          <cell r="AA141" t="str">
            <v/>
          </cell>
          <cell r="AC141" t="str">
            <v>Simmerath</v>
          </cell>
          <cell r="AE141">
            <v>97</v>
          </cell>
          <cell r="AF141" t="str">
            <v>3. Saison</v>
          </cell>
          <cell r="AG141" t="str">
            <v>NRW-Meisterin 2006 und 7 JUNIOR</v>
          </cell>
        </row>
        <row r="142">
          <cell r="A142">
            <v>340</v>
          </cell>
          <cell r="B142" t="str">
            <v>Sippekamp</v>
          </cell>
          <cell r="C142" t="str">
            <v>Marco</v>
          </cell>
          <cell r="D142" t="str">
            <v>x</v>
          </cell>
          <cell r="F142" t="str">
            <v>x</v>
          </cell>
          <cell r="H142" t="str">
            <v/>
          </cell>
          <cell r="I142">
            <v>37.69</v>
          </cell>
          <cell r="J142">
            <v>37.97</v>
          </cell>
          <cell r="K142">
            <v>38.5</v>
          </cell>
          <cell r="L142">
            <v>38.17</v>
          </cell>
          <cell r="M142">
            <v>0</v>
          </cell>
          <cell r="N142">
            <v>152.32999999999998</v>
          </cell>
          <cell r="O142">
            <v>56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99999</v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99999</v>
          </cell>
          <cell r="AA142" t="str">
            <v/>
          </cell>
          <cell r="AC142" t="str">
            <v>Friedrichsfeld</v>
          </cell>
          <cell r="AE142">
            <v>93</v>
          </cell>
        </row>
        <row r="143">
          <cell r="A143">
            <v>341</v>
          </cell>
          <cell r="B143" t="str">
            <v>Cloth</v>
          </cell>
          <cell r="C143" t="str">
            <v>Sebastian</v>
          </cell>
          <cell r="D143" t="str">
            <v>x</v>
          </cell>
          <cell r="F143" t="str">
            <v>x</v>
          </cell>
          <cell r="H143" t="str">
            <v/>
          </cell>
          <cell r="I143">
            <v>37.01</v>
          </cell>
          <cell r="J143">
            <v>37.65</v>
          </cell>
          <cell r="K143">
            <v>37.5</v>
          </cell>
          <cell r="L143">
            <v>37.63</v>
          </cell>
          <cell r="M143">
            <v>0</v>
          </cell>
          <cell r="N143">
            <v>149.79</v>
          </cell>
          <cell r="O143">
            <v>39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99999</v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99999</v>
          </cell>
          <cell r="AA143" t="str">
            <v/>
          </cell>
          <cell r="AC143" t="str">
            <v>Friedrichsfeld</v>
          </cell>
          <cell r="AE143">
            <v>95</v>
          </cell>
        </row>
        <row r="144">
          <cell r="A144">
            <v>342</v>
          </cell>
          <cell r="B144" t="str">
            <v>Müller</v>
          </cell>
          <cell r="C144" t="str">
            <v>Leon</v>
          </cell>
          <cell r="D144" t="str">
            <v>x</v>
          </cell>
          <cell r="F144" t="str">
            <v>x</v>
          </cell>
          <cell r="H144" t="str">
            <v/>
          </cell>
          <cell r="I144">
            <v>37.33</v>
          </cell>
          <cell r="J144">
            <v>37.18</v>
          </cell>
          <cell r="K144">
            <v>37.58</v>
          </cell>
          <cell r="L144">
            <v>37.32</v>
          </cell>
          <cell r="M144">
            <v>0</v>
          </cell>
          <cell r="N144">
            <v>149.41</v>
          </cell>
          <cell r="O144">
            <v>31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99999</v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99999</v>
          </cell>
          <cell r="AA144" t="str">
            <v/>
          </cell>
          <cell r="AC144" t="str">
            <v>Kerpen</v>
          </cell>
          <cell r="AE144">
            <v>96</v>
          </cell>
        </row>
        <row r="145">
          <cell r="A145">
            <v>343</v>
          </cell>
          <cell r="B145" t="str">
            <v>Lorenz</v>
          </cell>
          <cell r="C145" t="str">
            <v>Lucas</v>
          </cell>
          <cell r="D145" t="str">
            <v>x</v>
          </cell>
          <cell r="F145" t="str">
            <v>x</v>
          </cell>
          <cell r="H145" t="str">
            <v/>
          </cell>
          <cell r="I145">
            <v>36.7</v>
          </cell>
          <cell r="J145">
            <v>37.59</v>
          </cell>
          <cell r="K145">
            <v>37.47</v>
          </cell>
          <cell r="L145">
            <v>37.15</v>
          </cell>
          <cell r="M145">
            <v>0</v>
          </cell>
          <cell r="N145">
            <v>148.91</v>
          </cell>
          <cell r="O145">
            <v>24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99999</v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99999</v>
          </cell>
          <cell r="AA145" t="str">
            <v/>
          </cell>
          <cell r="AC145" t="str">
            <v>Overath</v>
          </cell>
          <cell r="AE145">
            <v>93</v>
          </cell>
          <cell r="AF145" t="str">
            <v>seit 2001, über 70 Rennen</v>
          </cell>
          <cell r="AG145" t="str">
            <v>Wickrath 2x1. und 1x3.</v>
          </cell>
        </row>
        <row r="146">
          <cell r="A146">
            <v>344</v>
          </cell>
          <cell r="B146" t="str">
            <v>Lorenz</v>
          </cell>
          <cell r="C146" t="str">
            <v>Linda</v>
          </cell>
          <cell r="D146" t="str">
            <v>x</v>
          </cell>
          <cell r="F146" t="str">
            <v>x</v>
          </cell>
          <cell r="H146" t="str">
            <v/>
          </cell>
          <cell r="I146">
            <v>37.03</v>
          </cell>
          <cell r="J146">
            <v>37</v>
          </cell>
          <cell r="K146">
            <v>37.59</v>
          </cell>
          <cell r="L146">
            <v>37.26</v>
          </cell>
          <cell r="M146">
            <v>0</v>
          </cell>
          <cell r="N146">
            <v>148.88</v>
          </cell>
          <cell r="O146">
            <v>22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99999</v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99999</v>
          </cell>
          <cell r="AA146" t="str">
            <v/>
          </cell>
          <cell r="AC146" t="str">
            <v>Overath</v>
          </cell>
          <cell r="AE146">
            <v>95</v>
          </cell>
        </row>
        <row r="147">
          <cell r="A147">
            <v>345</v>
          </cell>
          <cell r="B147" t="str">
            <v>Westermann</v>
          </cell>
          <cell r="C147" t="str">
            <v>Désirée</v>
          </cell>
          <cell r="D147" t="str">
            <v>x</v>
          </cell>
          <cell r="F147" t="str">
            <v>x</v>
          </cell>
          <cell r="H147" t="str">
            <v/>
          </cell>
          <cell r="I147">
            <v>36.68</v>
          </cell>
          <cell r="J147">
            <v>37.55</v>
          </cell>
          <cell r="K147">
            <v>37.49</v>
          </cell>
          <cell r="L147">
            <v>37.31</v>
          </cell>
          <cell r="M147">
            <v>0</v>
          </cell>
          <cell r="N147">
            <v>149.03</v>
          </cell>
          <cell r="O147">
            <v>26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99999</v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99999</v>
          </cell>
          <cell r="AA147" t="str">
            <v/>
          </cell>
          <cell r="AC147" t="str">
            <v>Overath</v>
          </cell>
          <cell r="AE147">
            <v>90</v>
          </cell>
        </row>
        <row r="148">
          <cell r="A148">
            <v>346</v>
          </cell>
          <cell r="B148" t="str">
            <v>Mountain</v>
          </cell>
          <cell r="C148" t="str">
            <v>Angelique</v>
          </cell>
          <cell r="D148" t="str">
            <v>x</v>
          </cell>
          <cell r="F148" t="str">
            <v>x</v>
          </cell>
          <cell r="H148" t="str">
            <v/>
          </cell>
          <cell r="I148">
            <v>37.5</v>
          </cell>
          <cell r="J148">
            <v>37.78</v>
          </cell>
          <cell r="K148">
            <v>59.99</v>
          </cell>
          <cell r="L148">
            <v>59.99</v>
          </cell>
          <cell r="M148">
            <v>0</v>
          </cell>
          <cell r="N148">
            <v>195.26000000000002</v>
          </cell>
          <cell r="O148">
            <v>85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99999</v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99999</v>
          </cell>
          <cell r="AA148" t="str">
            <v/>
          </cell>
          <cell r="AC148" t="str">
            <v>Schledehausen</v>
          </cell>
          <cell r="AE148">
            <v>94</v>
          </cell>
          <cell r="AF148" t="str">
            <v>seit 2007, "Das Fahren gefällt"</v>
          </cell>
          <cell r="AG148" t="str">
            <v>"Probeläufe sollten nicht ausfallen"</v>
          </cell>
        </row>
        <row r="149">
          <cell r="A149">
            <v>347</v>
          </cell>
          <cell r="B149" t="str">
            <v>Jostes</v>
          </cell>
          <cell r="C149" t="str">
            <v>Jolanda</v>
          </cell>
          <cell r="F149" t="str">
            <v>x</v>
          </cell>
          <cell r="H149" t="str">
            <v/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99999</v>
          </cell>
          <cell r="O149" t="str">
            <v/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99999</v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99999</v>
          </cell>
          <cell r="AA149" t="str">
            <v/>
          </cell>
          <cell r="AC149" t="str">
            <v>Osnabrück</v>
          </cell>
        </row>
        <row r="150">
          <cell r="A150">
            <v>348</v>
          </cell>
          <cell r="B150" t="str">
            <v>Honscha</v>
          </cell>
          <cell r="C150" t="str">
            <v>Moritz</v>
          </cell>
          <cell r="D150" t="str">
            <v>x</v>
          </cell>
          <cell r="F150" t="str">
            <v>x</v>
          </cell>
          <cell r="H150" t="str">
            <v/>
          </cell>
          <cell r="I150">
            <v>36.86</v>
          </cell>
          <cell r="J150">
            <v>37.67</v>
          </cell>
          <cell r="K150">
            <v>37.52</v>
          </cell>
          <cell r="L150">
            <v>37.7</v>
          </cell>
          <cell r="M150">
            <v>0</v>
          </cell>
          <cell r="N150">
            <v>149.75</v>
          </cell>
          <cell r="O150">
            <v>37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99999</v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99999</v>
          </cell>
          <cell r="AA150" t="str">
            <v/>
          </cell>
          <cell r="AC150" t="str">
            <v>Simmerath</v>
          </cell>
          <cell r="AE150">
            <v>94</v>
          </cell>
          <cell r="AF150" t="str">
            <v>1.Saison</v>
          </cell>
        </row>
        <row r="151">
          <cell r="A151">
            <v>349</v>
          </cell>
          <cell r="B151" t="str">
            <v>Oberscheidt</v>
          </cell>
          <cell r="C151" t="str">
            <v>Nicole</v>
          </cell>
          <cell r="F151" t="str">
            <v>x</v>
          </cell>
          <cell r="H151" t="str">
            <v/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99999</v>
          </cell>
          <cell r="O151" t="str">
            <v/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99999</v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99999</v>
          </cell>
          <cell r="AA151" t="str">
            <v/>
          </cell>
          <cell r="AC151" t="str">
            <v>Stromberg</v>
          </cell>
        </row>
        <row r="152">
          <cell r="A152">
            <v>350</v>
          </cell>
          <cell r="B152" t="str">
            <v>Bollwerk</v>
          </cell>
          <cell r="C152" t="str">
            <v>Joline</v>
          </cell>
          <cell r="F152" t="str">
            <v>x</v>
          </cell>
          <cell r="H152" t="str">
            <v/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99999</v>
          </cell>
          <cell r="O152" t="str">
            <v/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99999</v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99999</v>
          </cell>
          <cell r="AA152" t="str">
            <v/>
          </cell>
          <cell r="AC152" t="str">
            <v>Friedrichsfeld</v>
          </cell>
        </row>
        <row r="153">
          <cell r="A153">
            <v>351</v>
          </cell>
          <cell r="B153" t="str">
            <v>Ingenerf</v>
          </cell>
          <cell r="C153" t="str">
            <v>David</v>
          </cell>
          <cell r="F153" t="str">
            <v>x</v>
          </cell>
          <cell r="H153" t="str">
            <v/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99999</v>
          </cell>
          <cell r="O153" t="str">
            <v/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99999</v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99999</v>
          </cell>
          <cell r="AA153" t="str">
            <v/>
          </cell>
          <cell r="AC153" t="str">
            <v>Kerpen</v>
          </cell>
          <cell r="AE153">
            <v>96</v>
          </cell>
        </row>
        <row r="154">
          <cell r="A154">
            <v>352</v>
          </cell>
          <cell r="B154" t="str">
            <v>Kelch</v>
          </cell>
          <cell r="C154" t="str">
            <v>Ricarda</v>
          </cell>
          <cell r="D154" t="str">
            <v>x</v>
          </cell>
          <cell r="F154" t="str">
            <v>x</v>
          </cell>
          <cell r="H154" t="str">
            <v/>
          </cell>
          <cell r="I154">
            <v>36.79</v>
          </cell>
          <cell r="J154">
            <v>37.44</v>
          </cell>
          <cell r="K154">
            <v>37.4</v>
          </cell>
          <cell r="L154">
            <v>37.39</v>
          </cell>
          <cell r="M154">
            <v>0</v>
          </cell>
          <cell r="N154">
            <v>149.01999999999998</v>
          </cell>
          <cell r="O154">
            <v>25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99999</v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99999</v>
          </cell>
          <cell r="AA154" t="str">
            <v/>
          </cell>
          <cell r="AC154" t="str">
            <v>Bergkamen</v>
          </cell>
          <cell r="AE154">
            <v>97</v>
          </cell>
          <cell r="AF154" t="str">
            <v>seit 2006</v>
          </cell>
        </row>
        <row r="155">
          <cell r="A155">
            <v>353</v>
          </cell>
          <cell r="B155" t="str">
            <v>Hegner</v>
          </cell>
          <cell r="C155" t="str">
            <v>Mark</v>
          </cell>
          <cell r="F155" t="str">
            <v>x</v>
          </cell>
          <cell r="H155" t="str">
            <v/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99999</v>
          </cell>
          <cell r="O155" t="str">
            <v/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99999</v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99999</v>
          </cell>
          <cell r="AA155" t="str">
            <v/>
          </cell>
          <cell r="AC155" t="str">
            <v>Friedrichsfeld</v>
          </cell>
        </row>
        <row r="156">
          <cell r="A156">
            <v>354</v>
          </cell>
          <cell r="B156" t="str">
            <v>Förster</v>
          </cell>
          <cell r="C156" t="str">
            <v>Sarah</v>
          </cell>
          <cell r="D156" t="str">
            <v>x</v>
          </cell>
          <cell r="F156" t="str">
            <v>x</v>
          </cell>
          <cell r="H156" t="str">
            <v/>
          </cell>
          <cell r="I156">
            <v>36.49</v>
          </cell>
          <cell r="J156">
            <v>37.18</v>
          </cell>
          <cell r="K156">
            <v>37.22</v>
          </cell>
          <cell r="L156">
            <v>37.11</v>
          </cell>
          <cell r="M156">
            <v>0</v>
          </cell>
          <cell r="N156">
            <v>148</v>
          </cell>
          <cell r="O156">
            <v>12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99999</v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99999</v>
          </cell>
          <cell r="AA156" t="str">
            <v/>
          </cell>
          <cell r="AC156" t="str">
            <v>Kerpen</v>
          </cell>
          <cell r="AE156">
            <v>97</v>
          </cell>
        </row>
        <row r="157">
          <cell r="A157">
            <v>355</v>
          </cell>
          <cell r="B157" t="str">
            <v>Claus </v>
          </cell>
          <cell r="C157" t="str">
            <v>Maik</v>
          </cell>
          <cell r="D157" t="str">
            <v>x</v>
          </cell>
          <cell r="F157" t="str">
            <v>x</v>
          </cell>
          <cell r="H157" t="str">
            <v/>
          </cell>
          <cell r="I157">
            <v>37.1</v>
          </cell>
          <cell r="J157">
            <v>37.38</v>
          </cell>
          <cell r="K157">
            <v>37.66</v>
          </cell>
          <cell r="L157">
            <v>37.47</v>
          </cell>
          <cell r="M157">
            <v>0</v>
          </cell>
          <cell r="N157">
            <v>149.61</v>
          </cell>
          <cell r="O157">
            <v>34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99999</v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99999</v>
          </cell>
          <cell r="AA157" t="str">
            <v/>
          </cell>
          <cell r="AC157" t="str">
            <v>Bergkamen</v>
          </cell>
        </row>
        <row r="158">
          <cell r="A158">
            <v>356</v>
          </cell>
          <cell r="B158" t="str">
            <v>Großerohde</v>
          </cell>
          <cell r="C158" t="str">
            <v>Florian</v>
          </cell>
          <cell r="F158" t="str">
            <v>x</v>
          </cell>
          <cell r="H158" t="str">
            <v/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99999</v>
          </cell>
          <cell r="O158" t="str">
            <v/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99999</v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99999</v>
          </cell>
          <cell r="AA158" t="str">
            <v/>
          </cell>
          <cell r="AC158" t="str">
            <v>Stromberg</v>
          </cell>
        </row>
        <row r="159">
          <cell r="A159">
            <v>357</v>
          </cell>
          <cell r="B159" t="str">
            <v>Voß</v>
          </cell>
          <cell r="C159" t="str">
            <v>Marie-Charlotte</v>
          </cell>
          <cell r="D159" t="str">
            <v>x</v>
          </cell>
          <cell r="F159" t="str">
            <v>x</v>
          </cell>
          <cell r="H159" t="str">
            <v/>
          </cell>
          <cell r="I159">
            <v>36.89</v>
          </cell>
          <cell r="J159">
            <v>37.51</v>
          </cell>
          <cell r="K159">
            <v>37.56</v>
          </cell>
          <cell r="L159">
            <v>37.39</v>
          </cell>
          <cell r="M159">
            <v>0</v>
          </cell>
          <cell r="N159">
            <v>149.35000000000002</v>
          </cell>
          <cell r="O159">
            <v>29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99999</v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99999</v>
          </cell>
          <cell r="AA159" t="str">
            <v/>
          </cell>
          <cell r="AC159" t="str">
            <v>Bergkamen</v>
          </cell>
          <cell r="AE159">
            <v>95</v>
          </cell>
          <cell r="AF159" t="str">
            <v>seit 2007 5 Rennen</v>
          </cell>
          <cell r="AG159" t="str">
            <v>Bielefeld, Bergkamen</v>
          </cell>
        </row>
        <row r="160">
          <cell r="A160">
            <v>358</v>
          </cell>
          <cell r="B160" t="str">
            <v>Osterbrink</v>
          </cell>
          <cell r="C160" t="str">
            <v>Pia Anna</v>
          </cell>
          <cell r="D160" t="str">
            <v>x</v>
          </cell>
          <cell r="F160" t="str">
            <v>x</v>
          </cell>
          <cell r="H160" t="str">
            <v/>
          </cell>
          <cell r="I160">
            <v>37</v>
          </cell>
          <cell r="J160">
            <v>37.11</v>
          </cell>
          <cell r="K160">
            <v>37.2</v>
          </cell>
          <cell r="L160">
            <v>37.02</v>
          </cell>
          <cell r="M160">
            <v>0</v>
          </cell>
          <cell r="N160">
            <v>148.33</v>
          </cell>
          <cell r="O160">
            <v>18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99999</v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99999</v>
          </cell>
          <cell r="AA160" t="str">
            <v/>
          </cell>
          <cell r="AC160" t="str">
            <v>Mettingen</v>
          </cell>
          <cell r="AE160">
            <v>95</v>
          </cell>
          <cell r="AF160" t="str">
            <v>seit2004 ca. 50 Renen</v>
          </cell>
          <cell r="AG160" t="str">
            <v>DM 2004 und 6 1.Platz</v>
          </cell>
        </row>
        <row r="161">
          <cell r="A161">
            <v>359</v>
          </cell>
          <cell r="B161" t="str">
            <v>Klinke</v>
          </cell>
          <cell r="C161" t="str">
            <v>Christoph</v>
          </cell>
          <cell r="F161" t="str">
            <v>x</v>
          </cell>
          <cell r="H161" t="str">
            <v/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99999</v>
          </cell>
          <cell r="O161" t="str">
            <v/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99999</v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99999</v>
          </cell>
          <cell r="AA161" t="str">
            <v/>
          </cell>
          <cell r="AC161" t="str">
            <v>Friedrichsfeld</v>
          </cell>
        </row>
        <row r="162">
          <cell r="A162">
            <v>360</v>
          </cell>
          <cell r="B162" t="str">
            <v>Eickmann</v>
          </cell>
          <cell r="C162" t="str">
            <v>Morten</v>
          </cell>
          <cell r="D162" t="str">
            <v>x</v>
          </cell>
          <cell r="F162" t="str">
            <v>x</v>
          </cell>
          <cell r="H162" t="str">
            <v/>
          </cell>
          <cell r="I162">
            <v>36.72</v>
          </cell>
          <cell r="J162">
            <v>37.29</v>
          </cell>
          <cell r="K162">
            <v>37.41</v>
          </cell>
          <cell r="L162">
            <v>37.34</v>
          </cell>
          <cell r="M162">
            <v>0</v>
          </cell>
          <cell r="N162">
            <v>148.76</v>
          </cell>
          <cell r="O162">
            <v>21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99999</v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99999</v>
          </cell>
          <cell r="AA162" t="str">
            <v/>
          </cell>
          <cell r="AC162" t="str">
            <v>Bad Bentheim</v>
          </cell>
          <cell r="AE162">
            <v>97</v>
          </cell>
          <cell r="AF162" t="str">
            <v>seit 2006</v>
          </cell>
        </row>
        <row r="163">
          <cell r="A163">
            <v>361</v>
          </cell>
          <cell r="B163" t="str">
            <v>Horstkötter</v>
          </cell>
          <cell r="C163" t="str">
            <v>Ann Christin</v>
          </cell>
          <cell r="F163" t="str">
            <v>x</v>
          </cell>
          <cell r="H163" t="str">
            <v/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99999</v>
          </cell>
          <cell r="O163" t="str">
            <v/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99999</v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99999</v>
          </cell>
          <cell r="AA163" t="str">
            <v/>
          </cell>
          <cell r="AC163" t="str">
            <v>Stromberg</v>
          </cell>
        </row>
        <row r="164">
          <cell r="A164">
            <v>362</v>
          </cell>
          <cell r="B164" t="str">
            <v>Garritsen</v>
          </cell>
          <cell r="C164" t="str">
            <v>Christoph</v>
          </cell>
          <cell r="D164" t="str">
            <v>x</v>
          </cell>
          <cell r="F164" t="str">
            <v>x</v>
          </cell>
          <cell r="H164" t="str">
            <v/>
          </cell>
          <cell r="I164">
            <v>37</v>
          </cell>
          <cell r="J164">
            <v>37.09</v>
          </cell>
          <cell r="K164">
            <v>37.41</v>
          </cell>
          <cell r="L164">
            <v>37.24</v>
          </cell>
          <cell r="M164">
            <v>0</v>
          </cell>
          <cell r="N164">
            <v>148.74</v>
          </cell>
          <cell r="O164">
            <v>20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99999</v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99999</v>
          </cell>
          <cell r="AA164" t="str">
            <v/>
          </cell>
          <cell r="AC164" t="str">
            <v>Bad Bentheim</v>
          </cell>
        </row>
        <row r="165">
          <cell r="A165">
            <v>363</v>
          </cell>
          <cell r="B165" t="str">
            <v>Brüggemann</v>
          </cell>
          <cell r="C165" t="str">
            <v>Jenny</v>
          </cell>
          <cell r="D165" t="str">
            <v>x</v>
          </cell>
          <cell r="F165" t="str">
            <v>x</v>
          </cell>
          <cell r="H165" t="str">
            <v/>
          </cell>
          <cell r="I165">
            <v>37.46</v>
          </cell>
          <cell r="J165">
            <v>38.32</v>
          </cell>
          <cell r="K165">
            <v>37.96</v>
          </cell>
          <cell r="L165">
            <v>38.01</v>
          </cell>
          <cell r="M165">
            <v>0</v>
          </cell>
          <cell r="N165">
            <v>151.75</v>
          </cell>
          <cell r="O165">
            <v>54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99999</v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99999</v>
          </cell>
          <cell r="AA165" t="str">
            <v/>
          </cell>
          <cell r="AC165" t="str">
            <v>Havixbeck</v>
          </cell>
          <cell r="AE165">
            <v>97</v>
          </cell>
        </row>
        <row r="166">
          <cell r="A166">
            <v>364</v>
          </cell>
          <cell r="B166" t="str">
            <v>Kues</v>
          </cell>
          <cell r="C166" t="str">
            <v>Jonas</v>
          </cell>
          <cell r="D166" t="str">
            <v>x</v>
          </cell>
          <cell r="F166" t="str">
            <v>x</v>
          </cell>
          <cell r="H166" t="str">
            <v/>
          </cell>
          <cell r="I166">
            <v>37.15</v>
          </cell>
          <cell r="J166">
            <v>37.62</v>
          </cell>
          <cell r="K166">
            <v>37.51</v>
          </cell>
          <cell r="L166">
            <v>37.46</v>
          </cell>
          <cell r="M166">
            <v>0</v>
          </cell>
          <cell r="N166">
            <v>149.74</v>
          </cell>
          <cell r="O166">
            <v>36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99999</v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99999</v>
          </cell>
          <cell r="AA166" t="str">
            <v/>
          </cell>
          <cell r="AC166" t="str">
            <v>Bad Bentheim</v>
          </cell>
        </row>
        <row r="167">
          <cell r="A167">
            <v>365</v>
          </cell>
          <cell r="B167" t="str">
            <v>Bisping</v>
          </cell>
          <cell r="C167" t="str">
            <v>Fabian</v>
          </cell>
          <cell r="F167" t="str">
            <v>x</v>
          </cell>
          <cell r="H167" t="str">
            <v/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99999</v>
          </cell>
          <cell r="O167" t="str">
            <v/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99999</v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99999</v>
          </cell>
          <cell r="AA167" t="str">
            <v/>
          </cell>
          <cell r="AC167" t="str">
            <v>Stromberg</v>
          </cell>
        </row>
        <row r="168">
          <cell r="A168">
            <v>366</v>
          </cell>
          <cell r="B168" t="str">
            <v>Müller</v>
          </cell>
          <cell r="C168" t="str">
            <v>Julian</v>
          </cell>
          <cell r="D168" t="str">
            <v>x</v>
          </cell>
          <cell r="F168" t="str">
            <v>x</v>
          </cell>
          <cell r="H168" t="str">
            <v/>
          </cell>
          <cell r="I168">
            <v>37.17</v>
          </cell>
          <cell r="J168">
            <v>37.52</v>
          </cell>
          <cell r="K168">
            <v>37.5</v>
          </cell>
          <cell r="L168">
            <v>37.71</v>
          </cell>
          <cell r="M168">
            <v>0</v>
          </cell>
          <cell r="N168">
            <v>149.9</v>
          </cell>
          <cell r="O168">
            <v>41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99999</v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99999</v>
          </cell>
          <cell r="AA168" t="str">
            <v/>
          </cell>
          <cell r="AC168" t="str">
            <v>Friedrichsfeld</v>
          </cell>
          <cell r="AE168">
            <v>95</v>
          </cell>
        </row>
        <row r="169">
          <cell r="A169">
            <v>367</v>
          </cell>
          <cell r="B169" t="str">
            <v>Großerohde</v>
          </cell>
          <cell r="C169" t="str">
            <v>Leon</v>
          </cell>
          <cell r="F169" t="str">
            <v>x</v>
          </cell>
          <cell r="H169" t="str">
            <v/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99999</v>
          </cell>
          <cell r="O169" t="str">
            <v/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99999</v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99999</v>
          </cell>
          <cell r="AA169" t="str">
            <v/>
          </cell>
          <cell r="AC169" t="str">
            <v>Stromberg</v>
          </cell>
        </row>
        <row r="170">
          <cell r="A170">
            <v>368</v>
          </cell>
          <cell r="B170" t="str">
            <v>Ricker</v>
          </cell>
          <cell r="C170" t="str">
            <v>Oliver</v>
          </cell>
          <cell r="D170" t="str">
            <v>x</v>
          </cell>
          <cell r="F170" t="str">
            <v>x</v>
          </cell>
          <cell r="H170" t="str">
            <v/>
          </cell>
          <cell r="I170">
            <v>38.06</v>
          </cell>
          <cell r="J170">
            <v>37.95</v>
          </cell>
          <cell r="K170">
            <v>37.95</v>
          </cell>
          <cell r="L170">
            <v>38.28</v>
          </cell>
          <cell r="M170">
            <v>0</v>
          </cell>
          <cell r="N170">
            <v>152.24</v>
          </cell>
          <cell r="O170">
            <v>55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99999</v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99999</v>
          </cell>
          <cell r="AA170" t="str">
            <v/>
          </cell>
          <cell r="AC170" t="str">
            <v>Havixbeck</v>
          </cell>
          <cell r="AE170">
            <v>97</v>
          </cell>
        </row>
        <row r="171">
          <cell r="A171">
            <v>369</v>
          </cell>
          <cell r="B171" t="str">
            <v>Mrozik</v>
          </cell>
          <cell r="C171" t="str">
            <v>Nicole</v>
          </cell>
          <cell r="F171" t="str">
            <v>x</v>
          </cell>
          <cell r="H171" t="str">
            <v/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99999</v>
          </cell>
          <cell r="O171" t="str">
            <v/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99999</v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99999</v>
          </cell>
          <cell r="AA171" t="str">
            <v/>
          </cell>
          <cell r="AC171" t="str">
            <v>Stromberg</v>
          </cell>
        </row>
        <row r="172">
          <cell r="A172">
            <v>370</v>
          </cell>
          <cell r="B172" t="str">
            <v>Stagge</v>
          </cell>
          <cell r="C172" t="str">
            <v>Marius</v>
          </cell>
          <cell r="F172" t="str">
            <v>x</v>
          </cell>
          <cell r="H172" t="str">
            <v/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99999</v>
          </cell>
          <cell r="O172" t="str">
            <v/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99999</v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99999</v>
          </cell>
          <cell r="AA172" t="str">
            <v/>
          </cell>
          <cell r="AC172" t="str">
            <v>Rheine</v>
          </cell>
        </row>
        <row r="173">
          <cell r="A173">
            <v>371</v>
          </cell>
          <cell r="B173" t="str">
            <v>Krechter</v>
          </cell>
          <cell r="C173" t="str">
            <v>Daniel</v>
          </cell>
          <cell r="F173" t="str">
            <v>x</v>
          </cell>
          <cell r="H173" t="str">
            <v/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99999</v>
          </cell>
          <cell r="O173" t="str">
            <v/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99999</v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99999</v>
          </cell>
          <cell r="AA173" t="str">
            <v/>
          </cell>
          <cell r="AC173" t="str">
            <v>Friedrichsfeld</v>
          </cell>
        </row>
        <row r="174">
          <cell r="A174">
            <v>372</v>
          </cell>
          <cell r="B174" t="str">
            <v>Schmitz</v>
          </cell>
          <cell r="C174" t="str">
            <v>Sabrina</v>
          </cell>
          <cell r="D174" t="str">
            <v>x</v>
          </cell>
          <cell r="F174" t="str">
            <v>x</v>
          </cell>
          <cell r="H174" t="str">
            <v>x</v>
          </cell>
          <cell r="I174">
            <v>37.43</v>
          </cell>
          <cell r="J174">
            <v>37.59</v>
          </cell>
          <cell r="K174">
            <v>37.58</v>
          </cell>
          <cell r="L174">
            <v>37.68</v>
          </cell>
          <cell r="M174">
            <v>0</v>
          </cell>
          <cell r="N174">
            <v>150.28</v>
          </cell>
          <cell r="O174">
            <v>46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99999</v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99999</v>
          </cell>
          <cell r="AA174" t="str">
            <v/>
          </cell>
          <cell r="AC174" t="str">
            <v>Viersen</v>
          </cell>
          <cell r="AE174">
            <v>95</v>
          </cell>
        </row>
        <row r="175">
          <cell r="A175">
            <v>373</v>
          </cell>
          <cell r="B175" t="str">
            <v>Hopp</v>
          </cell>
          <cell r="C175" t="str">
            <v>Jonas</v>
          </cell>
          <cell r="D175" t="str">
            <v>x</v>
          </cell>
          <cell r="F175" t="str">
            <v>x</v>
          </cell>
          <cell r="H175" t="str">
            <v>x</v>
          </cell>
          <cell r="I175">
            <v>37.41</v>
          </cell>
          <cell r="J175">
            <v>37.06</v>
          </cell>
          <cell r="K175">
            <v>37.7</v>
          </cell>
          <cell r="L175">
            <v>37.41</v>
          </cell>
          <cell r="M175">
            <v>0</v>
          </cell>
          <cell r="N175">
            <v>149.57999999999998</v>
          </cell>
          <cell r="O175">
            <v>33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99999</v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99999</v>
          </cell>
          <cell r="AA175" t="str">
            <v/>
          </cell>
          <cell r="AC175" t="str">
            <v>Viersen</v>
          </cell>
          <cell r="AE175">
            <v>95</v>
          </cell>
          <cell r="AF175" t="str">
            <v>neu</v>
          </cell>
        </row>
        <row r="176">
          <cell r="A176">
            <v>374</v>
          </cell>
          <cell r="B176" t="str">
            <v>Gößling</v>
          </cell>
          <cell r="C176" t="str">
            <v>Jannik</v>
          </cell>
          <cell r="F176" t="str">
            <v>x</v>
          </cell>
          <cell r="H176" t="str">
            <v/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99999</v>
          </cell>
          <cell r="O176" t="str">
            <v/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99999</v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99999</v>
          </cell>
          <cell r="AA176" t="str">
            <v/>
          </cell>
          <cell r="AC176" t="str">
            <v>Mettingen</v>
          </cell>
        </row>
        <row r="177">
          <cell r="A177">
            <v>375</v>
          </cell>
          <cell r="B177" t="str">
            <v>Vogel</v>
          </cell>
          <cell r="C177" t="str">
            <v>Mirko</v>
          </cell>
          <cell r="F177" t="str">
            <v>x</v>
          </cell>
          <cell r="H177" t="str">
            <v/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99999</v>
          </cell>
          <cell r="O177" t="str">
            <v/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99999</v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99999</v>
          </cell>
          <cell r="AA177" t="str">
            <v/>
          </cell>
          <cell r="AC177" t="str">
            <v>Mettingen</v>
          </cell>
        </row>
        <row r="178">
          <cell r="A178">
            <v>376</v>
          </cell>
          <cell r="B178" t="str">
            <v>Eberhardt</v>
          </cell>
          <cell r="C178" t="str">
            <v>Katharina</v>
          </cell>
          <cell r="F178" t="str">
            <v>x</v>
          </cell>
          <cell r="H178" t="str">
            <v/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99999</v>
          </cell>
          <cell r="O178" t="str">
            <v/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99999</v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99999</v>
          </cell>
          <cell r="AA178" t="str">
            <v/>
          </cell>
          <cell r="AC178" t="str">
            <v>Rheine</v>
          </cell>
        </row>
        <row r="179">
          <cell r="A179">
            <v>377</v>
          </cell>
          <cell r="B179" t="str">
            <v>Eckert</v>
          </cell>
          <cell r="C179" t="str">
            <v>Kevin</v>
          </cell>
          <cell r="D179" t="str">
            <v>x</v>
          </cell>
          <cell r="F179" t="str">
            <v>x</v>
          </cell>
          <cell r="H179" t="str">
            <v/>
          </cell>
          <cell r="I179">
            <v>59.99</v>
          </cell>
          <cell r="J179">
            <v>38.04</v>
          </cell>
          <cell r="K179">
            <v>37.75</v>
          </cell>
          <cell r="L179">
            <v>38</v>
          </cell>
          <cell r="M179">
            <v>0</v>
          </cell>
          <cell r="N179">
            <v>173.78</v>
          </cell>
          <cell r="O179">
            <v>83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99999</v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99999</v>
          </cell>
          <cell r="AA179" t="str">
            <v/>
          </cell>
          <cell r="AC179" t="str">
            <v>Overath</v>
          </cell>
          <cell r="AE179">
            <v>92</v>
          </cell>
          <cell r="AF179" t="str">
            <v>Gewichtsüberschreitung</v>
          </cell>
        </row>
        <row r="180">
          <cell r="A180">
            <v>378</v>
          </cell>
          <cell r="B180" t="str">
            <v>Klein</v>
          </cell>
          <cell r="C180" t="str">
            <v>Maren</v>
          </cell>
          <cell r="F180" t="str">
            <v>x</v>
          </cell>
          <cell r="H180" t="str">
            <v/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99999</v>
          </cell>
          <cell r="O180" t="str">
            <v/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99999</v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99999</v>
          </cell>
          <cell r="AA180" t="str">
            <v/>
          </cell>
          <cell r="AC180" t="str">
            <v>Friedrichsfeld</v>
          </cell>
        </row>
        <row r="181">
          <cell r="A181">
            <v>379</v>
          </cell>
          <cell r="B181" t="str">
            <v>Lange</v>
          </cell>
          <cell r="C181" t="str">
            <v>Florian</v>
          </cell>
          <cell r="F181" t="str">
            <v>x</v>
          </cell>
          <cell r="H181" t="str">
            <v/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99999</v>
          </cell>
          <cell r="O181" t="str">
            <v/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99999</v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99999</v>
          </cell>
          <cell r="AA181" t="str">
            <v/>
          </cell>
          <cell r="AC181" t="str">
            <v>Mettingen</v>
          </cell>
        </row>
        <row r="182">
          <cell r="A182">
            <v>380</v>
          </cell>
          <cell r="B182" t="str">
            <v>Offermann</v>
          </cell>
          <cell r="C182" t="str">
            <v>Rico</v>
          </cell>
          <cell r="D182" t="str">
            <v>x</v>
          </cell>
          <cell r="F182" t="str">
            <v>x</v>
          </cell>
          <cell r="H182" t="str">
            <v/>
          </cell>
          <cell r="I182">
            <v>37.2</v>
          </cell>
          <cell r="J182">
            <v>36.86</v>
          </cell>
          <cell r="K182">
            <v>37.21</v>
          </cell>
          <cell r="L182">
            <v>36.97</v>
          </cell>
          <cell r="M182">
            <v>0</v>
          </cell>
          <cell r="N182">
            <v>148.24</v>
          </cell>
          <cell r="O182">
            <v>16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99999</v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99999</v>
          </cell>
          <cell r="AA182" t="str">
            <v/>
          </cell>
          <cell r="AC182" t="str">
            <v>Simmerath</v>
          </cell>
          <cell r="AD182" t="str">
            <v>V</v>
          </cell>
        </row>
        <row r="183">
          <cell r="A183">
            <v>381</v>
          </cell>
          <cell r="B183" t="str">
            <v>Blix</v>
          </cell>
          <cell r="C183" t="str">
            <v>Nicola</v>
          </cell>
          <cell r="D183" t="str">
            <v>x</v>
          </cell>
          <cell r="F183" t="str">
            <v>x</v>
          </cell>
          <cell r="H183" t="str">
            <v>x</v>
          </cell>
          <cell r="I183">
            <v>37.11</v>
          </cell>
          <cell r="J183">
            <v>37.54</v>
          </cell>
          <cell r="K183">
            <v>37.6</v>
          </cell>
          <cell r="L183">
            <v>37.57</v>
          </cell>
          <cell r="M183">
            <v>0</v>
          </cell>
          <cell r="N183">
            <v>149.82</v>
          </cell>
          <cell r="O183">
            <v>40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99999</v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99999</v>
          </cell>
          <cell r="AA183" t="str">
            <v/>
          </cell>
          <cell r="AC183" t="str">
            <v>Viersen</v>
          </cell>
          <cell r="AE183">
            <v>95</v>
          </cell>
        </row>
        <row r="184">
          <cell r="A184">
            <v>382</v>
          </cell>
          <cell r="B184" t="str">
            <v>Blix</v>
          </cell>
          <cell r="C184" t="str">
            <v>Leonie</v>
          </cell>
          <cell r="D184" t="str">
            <v>x</v>
          </cell>
          <cell r="F184" t="str">
            <v>x</v>
          </cell>
          <cell r="H184" t="str">
            <v>x</v>
          </cell>
          <cell r="I184">
            <v>38.25</v>
          </cell>
          <cell r="J184">
            <v>37.46</v>
          </cell>
          <cell r="K184">
            <v>37.87</v>
          </cell>
          <cell r="L184">
            <v>37.42</v>
          </cell>
          <cell r="M184">
            <v>0</v>
          </cell>
          <cell r="N184">
            <v>151</v>
          </cell>
          <cell r="O184">
            <v>50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99999</v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99999</v>
          </cell>
          <cell r="AA184" t="str">
            <v/>
          </cell>
          <cell r="AC184" t="str">
            <v>Viersen</v>
          </cell>
          <cell r="AD184" t="str">
            <v>U</v>
          </cell>
          <cell r="AE184">
            <v>95</v>
          </cell>
        </row>
        <row r="185">
          <cell r="A185">
            <v>383</v>
          </cell>
          <cell r="B185" t="str">
            <v/>
          </cell>
          <cell r="C185" t="str">
            <v/>
          </cell>
          <cell r="F185" t="str">
            <v>x</v>
          </cell>
          <cell r="H185" t="str">
            <v/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99999</v>
          </cell>
          <cell r="O185" t="str">
            <v/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99999</v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99999</v>
          </cell>
          <cell r="AA185" t="str">
            <v/>
          </cell>
          <cell r="AC185" t="str">
            <v/>
          </cell>
        </row>
        <row r="186">
          <cell r="A186">
            <v>384</v>
          </cell>
          <cell r="B186" t="str">
            <v/>
          </cell>
          <cell r="C186" t="str">
            <v/>
          </cell>
          <cell r="F186" t="str">
            <v>x</v>
          </cell>
          <cell r="H186" t="str">
            <v/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99999</v>
          </cell>
          <cell r="O186" t="str">
            <v/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99999</v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99999</v>
          </cell>
          <cell r="AA186" t="str">
            <v/>
          </cell>
          <cell r="AC186" t="str">
            <v/>
          </cell>
        </row>
        <row r="187">
          <cell r="A187">
            <v>385</v>
          </cell>
          <cell r="B187" t="str">
            <v/>
          </cell>
          <cell r="C187" t="str">
            <v/>
          </cell>
          <cell r="F187" t="str">
            <v>x</v>
          </cell>
          <cell r="H187" t="str">
            <v/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99999</v>
          </cell>
          <cell r="O187" t="str">
            <v/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99999</v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99999</v>
          </cell>
          <cell r="AA187" t="str">
            <v/>
          </cell>
          <cell r="AC187" t="str">
            <v/>
          </cell>
        </row>
        <row r="188">
          <cell r="A188">
            <v>386</v>
          </cell>
          <cell r="B188" t="str">
            <v/>
          </cell>
          <cell r="C188" t="str">
            <v/>
          </cell>
          <cell r="F188" t="str">
            <v>x</v>
          </cell>
          <cell r="H188" t="str">
            <v/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99999</v>
          </cell>
          <cell r="O188" t="str">
            <v/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99999</v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99999</v>
          </cell>
          <cell r="AA188" t="str">
            <v/>
          </cell>
          <cell r="AC188" t="str">
            <v/>
          </cell>
        </row>
        <row r="189">
          <cell r="A189">
            <v>387</v>
          </cell>
          <cell r="B189" t="str">
            <v/>
          </cell>
          <cell r="C189" t="str">
            <v/>
          </cell>
          <cell r="F189" t="str">
            <v>x</v>
          </cell>
          <cell r="H189" t="str">
            <v/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99999</v>
          </cell>
          <cell r="O189" t="str">
            <v/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99999</v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99999</v>
          </cell>
          <cell r="AA189" t="str">
            <v/>
          </cell>
          <cell r="AC189" t="str">
            <v/>
          </cell>
        </row>
        <row r="190">
          <cell r="A190">
            <v>388</v>
          </cell>
          <cell r="B190" t="str">
            <v/>
          </cell>
          <cell r="C190" t="str">
            <v/>
          </cell>
          <cell r="F190" t="str">
            <v>x</v>
          </cell>
          <cell r="H190" t="str">
            <v/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99999</v>
          </cell>
          <cell r="O190" t="str">
            <v/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99999</v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99999</v>
          </cell>
          <cell r="AA190" t="str">
            <v/>
          </cell>
          <cell r="AC190" t="str">
            <v/>
          </cell>
        </row>
        <row r="191">
          <cell r="A191">
            <v>389</v>
          </cell>
          <cell r="B191" t="str">
            <v/>
          </cell>
          <cell r="C191" t="str">
            <v/>
          </cell>
          <cell r="F191" t="str">
            <v>x</v>
          </cell>
          <cell r="H191" t="str">
            <v/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99999</v>
          </cell>
          <cell r="O191" t="str">
            <v/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99999</v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99999</v>
          </cell>
          <cell r="AA191" t="str">
            <v/>
          </cell>
          <cell r="AC191" t="str">
            <v/>
          </cell>
        </row>
        <row r="192">
          <cell r="A192">
            <v>390</v>
          </cell>
          <cell r="B192" t="str">
            <v/>
          </cell>
          <cell r="C192" t="str">
            <v/>
          </cell>
          <cell r="F192" t="str">
            <v>x</v>
          </cell>
          <cell r="H192" t="str">
            <v/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99999</v>
          </cell>
          <cell r="O192" t="str">
            <v/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99999</v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99999</v>
          </cell>
          <cell r="AA192" t="str">
            <v/>
          </cell>
          <cell r="AC192" t="str">
            <v/>
          </cell>
        </row>
        <row r="193">
          <cell r="A193">
            <v>391</v>
          </cell>
          <cell r="B193" t="str">
            <v/>
          </cell>
          <cell r="C193" t="str">
            <v/>
          </cell>
          <cell r="F193" t="str">
            <v>x</v>
          </cell>
          <cell r="H193" t="str">
            <v/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99999</v>
          </cell>
          <cell r="O193" t="str">
            <v/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99999</v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99999</v>
          </cell>
          <cell r="AA193" t="str">
            <v/>
          </cell>
          <cell r="AC193" t="str">
            <v/>
          </cell>
        </row>
        <row r="194">
          <cell r="A194">
            <v>392</v>
          </cell>
          <cell r="B194" t="str">
            <v/>
          </cell>
          <cell r="C194" t="str">
            <v/>
          </cell>
          <cell r="F194" t="str">
            <v>x</v>
          </cell>
          <cell r="H194" t="str">
            <v/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99999</v>
          </cell>
          <cell r="O194" t="str">
            <v/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99999</v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99999</v>
          </cell>
          <cell r="AA194" t="str">
            <v/>
          </cell>
          <cell r="AC194" t="str">
            <v/>
          </cell>
        </row>
        <row r="195">
          <cell r="A195">
            <v>393</v>
          </cell>
          <cell r="B195" t="str">
            <v/>
          </cell>
          <cell r="C195" t="str">
            <v/>
          </cell>
          <cell r="F195" t="str">
            <v>x</v>
          </cell>
          <cell r="H195" t="str">
            <v/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99999</v>
          </cell>
          <cell r="O195" t="str">
            <v/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99999</v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99999</v>
          </cell>
          <cell r="AA195" t="str">
            <v/>
          </cell>
          <cell r="AC195" t="str">
            <v/>
          </cell>
        </row>
        <row r="196">
          <cell r="A196">
            <v>394</v>
          </cell>
          <cell r="B196" t="str">
            <v/>
          </cell>
          <cell r="C196" t="str">
            <v/>
          </cell>
          <cell r="F196" t="str">
            <v>x</v>
          </cell>
          <cell r="H196" t="str">
            <v/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99999</v>
          </cell>
          <cell r="O196" t="str">
            <v/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99999</v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99999</v>
          </cell>
          <cell r="AA196" t="str">
            <v/>
          </cell>
          <cell r="AC196" t="str">
            <v/>
          </cell>
          <cell r="AD196" t="str">
            <v>U</v>
          </cell>
        </row>
        <row r="197">
          <cell r="A197">
            <v>395</v>
          </cell>
          <cell r="B197" t="str">
            <v/>
          </cell>
          <cell r="C197" t="str">
            <v/>
          </cell>
          <cell r="F197" t="str">
            <v>x</v>
          </cell>
          <cell r="H197" t="str">
            <v/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99999</v>
          </cell>
          <cell r="O197" t="str">
            <v/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99999</v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99999</v>
          </cell>
          <cell r="AA197" t="str">
            <v/>
          </cell>
          <cell r="AC197" t="str">
            <v/>
          </cell>
        </row>
        <row r="198">
          <cell r="A198">
            <v>396</v>
          </cell>
          <cell r="B198" t="str">
            <v/>
          </cell>
          <cell r="C198" t="str">
            <v/>
          </cell>
          <cell r="F198" t="str">
            <v>x</v>
          </cell>
          <cell r="H198" t="str">
            <v/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99999</v>
          </cell>
          <cell r="O198" t="str">
            <v/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99999</v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99999</v>
          </cell>
          <cell r="AA198" t="str">
            <v/>
          </cell>
          <cell r="AC198" t="str">
            <v/>
          </cell>
        </row>
        <row r="199">
          <cell r="A199">
            <v>397</v>
          </cell>
          <cell r="B199" t="str">
            <v/>
          </cell>
          <cell r="C199" t="str">
            <v/>
          </cell>
          <cell r="F199" t="str">
            <v>x</v>
          </cell>
          <cell r="H199" t="str">
            <v/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99999</v>
          </cell>
          <cell r="O199" t="str">
            <v/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99999</v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99999</v>
          </cell>
          <cell r="AA199" t="str">
            <v/>
          </cell>
          <cell r="AC199" t="str">
            <v/>
          </cell>
        </row>
        <row r="200">
          <cell r="A200">
            <v>398</v>
          </cell>
          <cell r="B200" t="str">
            <v/>
          </cell>
          <cell r="C200" t="str">
            <v/>
          </cell>
          <cell r="F200" t="str">
            <v>x</v>
          </cell>
          <cell r="H200" t="str">
            <v/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99999</v>
          </cell>
          <cell r="O200" t="str">
            <v/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99999</v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99999</v>
          </cell>
          <cell r="AA200" t="str">
            <v/>
          </cell>
          <cell r="AC200" t="str">
            <v/>
          </cell>
        </row>
        <row r="201">
          <cell r="A201">
            <v>399</v>
          </cell>
          <cell r="B201" t="str">
            <v/>
          </cell>
          <cell r="C201" t="str">
            <v/>
          </cell>
          <cell r="F201" t="str">
            <v>x</v>
          </cell>
          <cell r="H201" t="str">
            <v/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99999</v>
          </cell>
          <cell r="O201" t="str">
            <v/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99999</v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99999</v>
          </cell>
          <cell r="AA201" t="str">
            <v/>
          </cell>
          <cell r="AC201" t="str">
            <v/>
          </cell>
        </row>
        <row r="202">
          <cell r="A202">
            <v>400</v>
          </cell>
          <cell r="B202" t="str">
            <v/>
          </cell>
          <cell r="C202" t="str">
            <v/>
          </cell>
          <cell r="F202" t="str">
            <v>x</v>
          </cell>
          <cell r="H202" t="str">
            <v/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99999</v>
          </cell>
          <cell r="O202" t="str">
            <v/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99999</v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99999</v>
          </cell>
          <cell r="AA202" t="str">
            <v/>
          </cell>
          <cell r="AC202" t="str">
            <v/>
          </cell>
        </row>
        <row r="203">
          <cell r="A203">
            <v>0</v>
          </cell>
          <cell r="B203" t="str">
            <v/>
          </cell>
          <cell r="C203" t="str">
            <v/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99999</v>
          </cell>
          <cell r="O203" t="str">
            <v/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99999</v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99999</v>
          </cell>
          <cell r="AA203" t="str">
            <v/>
          </cell>
          <cell r="AC203" t="str">
            <v/>
          </cell>
        </row>
        <row r="204">
          <cell r="A204">
            <v>0</v>
          </cell>
          <cell r="B204" t="str">
            <v/>
          </cell>
          <cell r="C204" t="str">
            <v/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99999</v>
          </cell>
          <cell r="O204" t="str">
            <v/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99999</v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99999</v>
          </cell>
          <cell r="AA204" t="str">
            <v/>
          </cell>
          <cell r="AC204" t="str">
            <v/>
          </cell>
        </row>
        <row r="205">
          <cell r="A205">
            <v>0</v>
          </cell>
          <cell r="B205" t="str">
            <v/>
          </cell>
          <cell r="C205" t="str">
            <v/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99999</v>
          </cell>
          <cell r="O205" t="str">
            <v/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99999</v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99999</v>
          </cell>
          <cell r="AA205" t="str">
            <v/>
          </cell>
          <cell r="AC205" t="str">
            <v/>
          </cell>
        </row>
        <row r="206">
          <cell r="A206">
            <v>0</v>
          </cell>
          <cell r="B206" t="str">
            <v/>
          </cell>
          <cell r="C206" t="str">
            <v/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99999</v>
          </cell>
          <cell r="O206" t="str">
            <v/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99999</v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99999</v>
          </cell>
          <cell r="AA206" t="str">
            <v/>
          </cell>
          <cell r="AC206" t="str">
            <v/>
          </cell>
        </row>
        <row r="207">
          <cell r="A207">
            <v>0</v>
          </cell>
          <cell r="B207" t="str">
            <v/>
          </cell>
          <cell r="C207" t="str">
            <v/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99999</v>
          </cell>
          <cell r="O207" t="str">
            <v/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99999</v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99999</v>
          </cell>
          <cell r="AA207" t="str">
            <v/>
          </cell>
          <cell r="AC207" t="str">
            <v/>
          </cell>
        </row>
        <row r="208">
          <cell r="A208">
            <v>0</v>
          </cell>
          <cell r="B208" t="str">
            <v/>
          </cell>
          <cell r="C208" t="str">
            <v/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99999</v>
          </cell>
          <cell r="O208" t="str">
            <v/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99999</v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99999</v>
          </cell>
          <cell r="AA208" t="str">
            <v/>
          </cell>
          <cell r="AC208" t="str">
            <v/>
          </cell>
        </row>
        <row r="209">
          <cell r="A209">
            <v>0</v>
          </cell>
          <cell r="B209" t="str">
            <v/>
          </cell>
          <cell r="C209" t="str">
            <v/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99999</v>
          </cell>
          <cell r="O209" t="str">
            <v/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99999</v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99999</v>
          </cell>
          <cell r="AA209" t="str">
            <v/>
          </cell>
          <cell r="AC209" t="str">
            <v/>
          </cell>
        </row>
        <row r="210">
          <cell r="A210">
            <v>0</v>
          </cell>
          <cell r="B210" t="str">
            <v/>
          </cell>
          <cell r="C210" t="str">
            <v/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99999</v>
          </cell>
          <cell r="O210" t="str">
            <v/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99999</v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99999</v>
          </cell>
          <cell r="AA210" t="str">
            <v/>
          </cell>
          <cell r="AC210" t="str">
            <v/>
          </cell>
        </row>
        <row r="211">
          <cell r="A211">
            <v>0</v>
          </cell>
          <cell r="B211" t="str">
            <v/>
          </cell>
          <cell r="C211" t="str">
            <v/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99999</v>
          </cell>
          <cell r="O211" t="str">
            <v/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99999</v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99999</v>
          </cell>
          <cell r="AA211" t="str">
            <v/>
          </cell>
          <cell r="AC211" t="str">
            <v/>
          </cell>
        </row>
        <row r="212">
          <cell r="A212">
            <v>0</v>
          </cell>
          <cell r="B212" t="str">
            <v/>
          </cell>
          <cell r="C212" t="str">
            <v/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99999</v>
          </cell>
          <cell r="O212" t="str">
            <v/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99999</v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99999</v>
          </cell>
          <cell r="AA212" t="str">
            <v/>
          </cell>
          <cell r="AC212" t="str">
            <v/>
          </cell>
        </row>
        <row r="213">
          <cell r="A213">
            <v>0</v>
          </cell>
          <cell r="B213" t="str">
            <v/>
          </cell>
          <cell r="C213" t="str">
            <v/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99999</v>
          </cell>
          <cell r="O213" t="str">
            <v/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99999</v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99999</v>
          </cell>
          <cell r="AA213" t="str">
            <v/>
          </cell>
          <cell r="AC213" t="str">
            <v/>
          </cell>
        </row>
        <row r="214">
          <cell r="A214">
            <v>0</v>
          </cell>
          <cell r="B214" t="str">
            <v/>
          </cell>
          <cell r="C214" t="str">
            <v/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99999</v>
          </cell>
          <cell r="O214" t="str">
            <v/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99999</v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99999</v>
          </cell>
          <cell r="AA214" t="str">
            <v/>
          </cell>
          <cell r="AC214" t="str">
            <v/>
          </cell>
        </row>
        <row r="215">
          <cell r="A215">
            <v>0</v>
          </cell>
          <cell r="B215" t="str">
            <v/>
          </cell>
          <cell r="C215" t="str">
            <v/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99999</v>
          </cell>
          <cell r="O215" t="str">
            <v/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99999</v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99999</v>
          </cell>
          <cell r="AA215" t="str">
            <v/>
          </cell>
          <cell r="AC215" t="str">
            <v/>
          </cell>
        </row>
        <row r="216">
          <cell r="A216">
            <v>0</v>
          </cell>
          <cell r="B216" t="str">
            <v/>
          </cell>
          <cell r="C216" t="str">
            <v/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99999</v>
          </cell>
          <cell r="O216" t="str">
            <v/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99999</v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99999</v>
          </cell>
          <cell r="AA216" t="str">
            <v/>
          </cell>
          <cell r="AC216" t="str">
            <v/>
          </cell>
        </row>
        <row r="217">
          <cell r="A217">
            <v>0</v>
          </cell>
          <cell r="B217" t="str">
            <v/>
          </cell>
          <cell r="C217" t="str">
            <v/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99999</v>
          </cell>
          <cell r="O217" t="str">
            <v/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99999</v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99999</v>
          </cell>
          <cell r="AA217" t="str">
            <v/>
          </cell>
          <cell r="AC217" t="str">
            <v/>
          </cell>
        </row>
        <row r="218">
          <cell r="A218">
            <v>0</v>
          </cell>
          <cell r="B218" t="str">
            <v/>
          </cell>
          <cell r="C218" t="str">
            <v/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99999</v>
          </cell>
          <cell r="O218" t="str">
            <v/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99999</v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99999</v>
          </cell>
          <cell r="AA218" t="str">
            <v/>
          </cell>
          <cell r="AC218" t="str">
            <v/>
          </cell>
        </row>
        <row r="219">
          <cell r="A219">
            <v>0</v>
          </cell>
          <cell r="B219" t="str">
            <v/>
          </cell>
          <cell r="C219" t="str">
            <v/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99999</v>
          </cell>
          <cell r="O219" t="str">
            <v/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99999</v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99999</v>
          </cell>
          <cell r="AA219" t="str">
            <v/>
          </cell>
          <cell r="AC219" t="str">
            <v/>
          </cell>
        </row>
        <row r="220">
          <cell r="A220">
            <v>0</v>
          </cell>
          <cell r="B220" t="str">
            <v/>
          </cell>
          <cell r="C220" t="str">
            <v/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99999</v>
          </cell>
          <cell r="O220" t="str">
            <v/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99999</v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99999</v>
          </cell>
          <cell r="AA220" t="str">
            <v/>
          </cell>
          <cell r="AC220" t="str">
            <v/>
          </cell>
        </row>
        <row r="221">
          <cell r="A221">
            <v>0</v>
          </cell>
          <cell r="B221" t="str">
            <v/>
          </cell>
          <cell r="C221" t="str">
            <v/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99999</v>
          </cell>
          <cell r="O221" t="str">
            <v/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99999</v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99999</v>
          </cell>
          <cell r="AA221" t="str">
            <v/>
          </cell>
          <cell r="AC221" t="str">
            <v/>
          </cell>
        </row>
        <row r="222">
          <cell r="A222">
            <v>0</v>
          </cell>
          <cell r="B222" t="str">
            <v/>
          </cell>
          <cell r="C222" t="str">
            <v/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99999</v>
          </cell>
          <cell r="O222" t="str">
            <v/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99999</v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99999</v>
          </cell>
          <cell r="AA222" t="str">
            <v/>
          </cell>
          <cell r="AC222" t="str">
            <v/>
          </cell>
        </row>
        <row r="223">
          <cell r="A223">
            <v>0</v>
          </cell>
          <cell r="B223" t="str">
            <v/>
          </cell>
          <cell r="C223" t="str">
            <v/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99999</v>
          </cell>
          <cell r="O223" t="str">
            <v/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99999</v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99999</v>
          </cell>
          <cell r="AA223" t="str">
            <v/>
          </cell>
          <cell r="AC223" t="str">
            <v/>
          </cell>
        </row>
        <row r="224">
          <cell r="A224">
            <v>501</v>
          </cell>
          <cell r="B224" t="str">
            <v>Leismann</v>
          </cell>
          <cell r="C224" t="str">
            <v>Pascal</v>
          </cell>
          <cell r="D224" t="str">
            <v>x</v>
          </cell>
          <cell r="G224" t="str">
            <v>x</v>
          </cell>
          <cell r="I224">
            <v>36.9</v>
          </cell>
          <cell r="J224">
            <v>36.85</v>
          </cell>
          <cell r="K224">
            <v>37.27</v>
          </cell>
          <cell r="L224">
            <v>37.13</v>
          </cell>
          <cell r="M224">
            <v>0</v>
          </cell>
          <cell r="N224">
            <v>148.15</v>
          </cell>
          <cell r="O224">
            <v>13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99999</v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99999</v>
          </cell>
          <cell r="AA224" t="str">
            <v/>
          </cell>
          <cell r="AC224" t="str">
            <v>Mettingen</v>
          </cell>
          <cell r="AE224">
            <v>92</v>
          </cell>
        </row>
        <row r="225">
          <cell r="A225">
            <v>502</v>
          </cell>
          <cell r="B225" t="str">
            <v>Schröer</v>
          </cell>
          <cell r="C225" t="str">
            <v>Sabrina</v>
          </cell>
          <cell r="D225" t="str">
            <v>x</v>
          </cell>
          <cell r="G225" t="str">
            <v>x</v>
          </cell>
          <cell r="I225">
            <v>37.95</v>
          </cell>
          <cell r="J225">
            <v>37.24</v>
          </cell>
          <cell r="K225">
            <v>37.81</v>
          </cell>
          <cell r="L225">
            <v>37.67</v>
          </cell>
          <cell r="M225">
            <v>0</v>
          </cell>
          <cell r="N225">
            <v>150.67000000000002</v>
          </cell>
          <cell r="O225">
            <v>49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99999</v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99999</v>
          </cell>
          <cell r="AA225" t="str">
            <v/>
          </cell>
          <cell r="AC225" t="str">
            <v>Mettingen</v>
          </cell>
          <cell r="AE225">
            <v>91</v>
          </cell>
        </row>
        <row r="226">
          <cell r="A226">
            <v>503</v>
          </cell>
          <cell r="B226" t="str">
            <v>Hinricher</v>
          </cell>
          <cell r="C226" t="str">
            <v>André</v>
          </cell>
          <cell r="G226" t="str">
            <v>x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99999</v>
          </cell>
          <cell r="O226" t="str">
            <v/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99999</v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99999</v>
          </cell>
          <cell r="AA226" t="str">
            <v/>
          </cell>
          <cell r="AC226" t="str">
            <v>Mettingen</v>
          </cell>
        </row>
        <row r="227">
          <cell r="A227">
            <v>504</v>
          </cell>
          <cell r="B227" t="str">
            <v>Offermann</v>
          </cell>
          <cell r="C227" t="str">
            <v>Rico</v>
          </cell>
          <cell r="G227" t="str">
            <v>x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99999</v>
          </cell>
          <cell r="O227" t="str">
            <v/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99999</v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99999</v>
          </cell>
          <cell r="AA227" t="str">
            <v/>
          </cell>
          <cell r="AC227" t="str">
            <v>Simmerath</v>
          </cell>
          <cell r="AE227">
            <v>94</v>
          </cell>
          <cell r="AG227" t="str">
            <v>1. Saison</v>
          </cell>
        </row>
        <row r="228">
          <cell r="A228">
            <v>505</v>
          </cell>
          <cell r="B228" t="str">
            <v>Fregin</v>
          </cell>
          <cell r="C228" t="str">
            <v>Helge</v>
          </cell>
          <cell r="D228" t="str">
            <v>x</v>
          </cell>
          <cell r="G228" t="str">
            <v>x</v>
          </cell>
          <cell r="I228">
            <v>37.47</v>
          </cell>
          <cell r="J228">
            <v>37.81</v>
          </cell>
          <cell r="K228">
            <v>37.91</v>
          </cell>
          <cell r="L228">
            <v>38.32</v>
          </cell>
          <cell r="M228">
            <v>0</v>
          </cell>
          <cell r="N228">
            <v>151.51</v>
          </cell>
          <cell r="O228">
            <v>52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99999</v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99999</v>
          </cell>
          <cell r="AA228" t="str">
            <v/>
          </cell>
          <cell r="AC228" t="str">
            <v>Friedrichsfeld</v>
          </cell>
          <cell r="AE228">
            <v>91</v>
          </cell>
        </row>
        <row r="229">
          <cell r="A229">
            <v>506</v>
          </cell>
          <cell r="B229" t="str">
            <v>Gorgus</v>
          </cell>
          <cell r="C229" t="str">
            <v>Erika</v>
          </cell>
          <cell r="G229" t="str">
            <v>x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99999</v>
          </cell>
          <cell r="O229" t="str">
            <v/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99999</v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99999</v>
          </cell>
          <cell r="AA229" t="str">
            <v/>
          </cell>
          <cell r="AC229" t="str">
            <v>Rheine</v>
          </cell>
        </row>
        <row r="230">
          <cell r="A230">
            <v>507</v>
          </cell>
          <cell r="B230" t="str">
            <v>Wunderlich</v>
          </cell>
          <cell r="C230" t="str">
            <v>Nils</v>
          </cell>
          <cell r="D230" t="str">
            <v>x</v>
          </cell>
          <cell r="G230" t="str">
            <v>x</v>
          </cell>
          <cell r="I230">
            <v>37.71</v>
          </cell>
          <cell r="J230">
            <v>37.63</v>
          </cell>
          <cell r="K230">
            <v>37.99</v>
          </cell>
          <cell r="L230">
            <v>38.09</v>
          </cell>
          <cell r="M230">
            <v>0</v>
          </cell>
          <cell r="N230">
            <v>151.42000000000002</v>
          </cell>
          <cell r="O230">
            <v>51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99999</v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99999</v>
          </cell>
          <cell r="AA230" t="str">
            <v/>
          </cell>
          <cell r="AC230" t="str">
            <v>Ruppichteroth</v>
          </cell>
          <cell r="AE230">
            <v>90</v>
          </cell>
          <cell r="AF230" t="str">
            <v>ca. 80 rennen , WM-Teilnehmer in Akron 2004</v>
          </cell>
          <cell r="AG230" t="str">
            <v>1. DM 2003, Vize 2002,</v>
          </cell>
        </row>
        <row r="231">
          <cell r="A231">
            <v>508</v>
          </cell>
          <cell r="B231" t="str">
            <v>Brünning </v>
          </cell>
          <cell r="C231" t="str">
            <v>Jessica</v>
          </cell>
          <cell r="D231" t="str">
            <v>x</v>
          </cell>
          <cell r="G231" t="str">
            <v>x</v>
          </cell>
          <cell r="I231">
            <v>37.49</v>
          </cell>
          <cell r="J231">
            <v>37.76</v>
          </cell>
          <cell r="K231">
            <v>38.22</v>
          </cell>
          <cell r="L231">
            <v>38.1</v>
          </cell>
          <cell r="M231">
            <v>0</v>
          </cell>
          <cell r="N231">
            <v>151.57</v>
          </cell>
          <cell r="O231">
            <v>53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99999</v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99999</v>
          </cell>
          <cell r="AA231" t="str">
            <v/>
          </cell>
          <cell r="AC231" t="str">
            <v>Xanten</v>
          </cell>
          <cell r="AD231" t="str">
            <v>U</v>
          </cell>
        </row>
        <row r="232">
          <cell r="A232">
            <v>509</v>
          </cell>
          <cell r="B232" t="str">
            <v>Hollunder</v>
          </cell>
          <cell r="C232" t="str">
            <v>Katharina</v>
          </cell>
          <cell r="D232" t="str">
            <v>x</v>
          </cell>
          <cell r="G232" t="str">
            <v>x</v>
          </cell>
          <cell r="I232">
            <v>37.46</v>
          </cell>
          <cell r="J232">
            <v>37.31</v>
          </cell>
          <cell r="K232">
            <v>37.62</v>
          </cell>
          <cell r="L232">
            <v>37.64</v>
          </cell>
          <cell r="M232">
            <v>0</v>
          </cell>
          <cell r="N232">
            <v>150.03000000000003</v>
          </cell>
          <cell r="O232">
            <v>44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99999</v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99999</v>
          </cell>
          <cell r="AA232" t="str">
            <v/>
          </cell>
          <cell r="AC232" t="str">
            <v>Ruppichteroth</v>
          </cell>
          <cell r="AE232">
            <v>90</v>
          </cell>
        </row>
        <row r="233">
          <cell r="A233">
            <v>510</v>
          </cell>
          <cell r="B233" t="str">
            <v>Strucken</v>
          </cell>
          <cell r="C233" t="str">
            <v>Thimo</v>
          </cell>
          <cell r="D233" t="str">
            <v>x</v>
          </cell>
          <cell r="G233" t="str">
            <v>x</v>
          </cell>
          <cell r="I233">
            <v>37.36</v>
          </cell>
          <cell r="J233">
            <v>37.69</v>
          </cell>
          <cell r="K233">
            <v>37.94</v>
          </cell>
          <cell r="L233">
            <v>37.44</v>
          </cell>
          <cell r="M233">
            <v>0</v>
          </cell>
          <cell r="N233">
            <v>150.43</v>
          </cell>
          <cell r="O233">
            <v>48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99999</v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99999</v>
          </cell>
          <cell r="AA233" t="str">
            <v/>
          </cell>
          <cell r="AC233" t="str">
            <v>Viersen</v>
          </cell>
          <cell r="AE233">
            <v>91</v>
          </cell>
          <cell r="AF233" t="str">
            <v>ca 85 rennen</v>
          </cell>
          <cell r="AG233" t="str">
            <v>Xanten 2006 Platz2</v>
          </cell>
        </row>
        <row r="234">
          <cell r="A234">
            <v>511</v>
          </cell>
          <cell r="B234" t="str">
            <v>Tenambergen</v>
          </cell>
          <cell r="C234" t="str">
            <v>Timm</v>
          </cell>
          <cell r="G234" t="str">
            <v>x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99999</v>
          </cell>
          <cell r="O234" t="str">
            <v/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99999</v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99999</v>
          </cell>
          <cell r="AA234" t="str">
            <v/>
          </cell>
          <cell r="AC234" t="str">
            <v>Mettingen</v>
          </cell>
        </row>
        <row r="235">
          <cell r="A235">
            <v>512</v>
          </cell>
          <cell r="B235" t="str">
            <v>van Limbeck</v>
          </cell>
          <cell r="C235" t="str">
            <v>Lena</v>
          </cell>
          <cell r="D235" t="str">
            <v>x</v>
          </cell>
          <cell r="G235" t="str">
            <v>x</v>
          </cell>
          <cell r="I235">
            <v>37.56</v>
          </cell>
          <cell r="J235">
            <v>37.52</v>
          </cell>
          <cell r="K235">
            <v>37.85</v>
          </cell>
          <cell r="L235">
            <v>37.36</v>
          </cell>
          <cell r="M235">
            <v>0</v>
          </cell>
          <cell r="N235">
            <v>150.29000000000002</v>
          </cell>
          <cell r="O235">
            <v>47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99999</v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99999</v>
          </cell>
          <cell r="AA235" t="str">
            <v/>
          </cell>
          <cell r="AC235" t="str">
            <v>Ruppichteroth</v>
          </cell>
          <cell r="AE235">
            <v>92</v>
          </cell>
        </row>
        <row r="236">
          <cell r="A236">
            <v>513</v>
          </cell>
          <cell r="B236" t="str">
            <v>Cetinkaya</v>
          </cell>
          <cell r="C236" t="str">
            <v>Deniz</v>
          </cell>
          <cell r="D236" t="str">
            <v>x</v>
          </cell>
          <cell r="G236" t="str">
            <v>x</v>
          </cell>
          <cell r="I236">
            <v>38.06</v>
          </cell>
          <cell r="J236">
            <v>38.37</v>
          </cell>
          <cell r="K236">
            <v>39.51</v>
          </cell>
          <cell r="L236">
            <v>38.43</v>
          </cell>
          <cell r="M236">
            <v>0</v>
          </cell>
          <cell r="N236">
            <v>154.37</v>
          </cell>
          <cell r="O236">
            <v>58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99999</v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99999</v>
          </cell>
          <cell r="AA236" t="str">
            <v/>
          </cell>
          <cell r="AC236" t="str">
            <v>Friedrichsfeld</v>
          </cell>
          <cell r="AE236">
            <v>91</v>
          </cell>
        </row>
        <row r="237">
          <cell r="A237">
            <v>514</v>
          </cell>
          <cell r="B237" t="str">
            <v>Zwenger</v>
          </cell>
          <cell r="C237" t="str">
            <v>Maxim</v>
          </cell>
          <cell r="G237" t="str">
            <v>x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99999</v>
          </cell>
          <cell r="O237" t="str">
            <v/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99999</v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99999</v>
          </cell>
          <cell r="AA237" t="str">
            <v/>
          </cell>
          <cell r="AC237" t="str">
            <v>Mettingen</v>
          </cell>
        </row>
        <row r="238">
          <cell r="A238">
            <v>517</v>
          </cell>
          <cell r="B238" t="str">
            <v>Lütke</v>
          </cell>
          <cell r="C238" t="str">
            <v>Mara</v>
          </cell>
          <cell r="G238" t="str">
            <v>x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99999</v>
          </cell>
          <cell r="O238" t="str">
            <v/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99999</v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99999</v>
          </cell>
          <cell r="AA238" t="str">
            <v/>
          </cell>
          <cell r="AC238" t="str">
            <v>Friedrichsfeld</v>
          </cell>
        </row>
        <row r="239">
          <cell r="A239">
            <v>518</v>
          </cell>
          <cell r="B239" t="str">
            <v>Stagge</v>
          </cell>
          <cell r="C239" t="str">
            <v>Matthias</v>
          </cell>
          <cell r="D239" t="str">
            <v>x</v>
          </cell>
          <cell r="G239" t="str">
            <v>x</v>
          </cell>
          <cell r="I239">
            <v>37.59</v>
          </cell>
          <cell r="J239">
            <v>37.08</v>
          </cell>
          <cell r="K239">
            <v>59.99</v>
          </cell>
          <cell r="L239">
            <v>59.99</v>
          </cell>
          <cell r="M239">
            <v>0</v>
          </cell>
          <cell r="N239">
            <v>194.65</v>
          </cell>
          <cell r="O239">
            <v>84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99999</v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99999</v>
          </cell>
          <cell r="AA239" t="str">
            <v/>
          </cell>
          <cell r="AC239" t="str">
            <v>Rheine</v>
          </cell>
        </row>
        <row r="240">
          <cell r="A240">
            <v>519</v>
          </cell>
          <cell r="B240" t="str">
            <v>Huppertz</v>
          </cell>
          <cell r="C240" t="str">
            <v>Sven</v>
          </cell>
          <cell r="D240" t="str">
            <v>x</v>
          </cell>
          <cell r="G240" t="str">
            <v>x</v>
          </cell>
          <cell r="I240">
            <v>36.75</v>
          </cell>
          <cell r="J240">
            <v>37.56</v>
          </cell>
          <cell r="K240">
            <v>37.41</v>
          </cell>
          <cell r="L240">
            <v>37.16</v>
          </cell>
          <cell r="M240">
            <v>0</v>
          </cell>
          <cell r="N240">
            <v>148.88</v>
          </cell>
          <cell r="O240">
            <v>22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99999</v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99999</v>
          </cell>
          <cell r="AA240" t="str">
            <v/>
          </cell>
          <cell r="AC240" t="str">
            <v>Simmerath</v>
          </cell>
          <cell r="AE240">
            <v>95</v>
          </cell>
          <cell r="AF240" t="str">
            <v>seit 2005 dabei</v>
          </cell>
        </row>
        <row r="241">
          <cell r="A241">
            <v>520</v>
          </cell>
          <cell r="B241" t="str">
            <v/>
          </cell>
          <cell r="C241" t="str">
            <v/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99999</v>
          </cell>
          <cell r="O241" t="str">
            <v/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99999</v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99999</v>
          </cell>
          <cell r="AA241" t="str">
            <v/>
          </cell>
          <cell r="AC241" t="str">
            <v/>
          </cell>
        </row>
        <row r="242">
          <cell r="A242">
            <v>521</v>
          </cell>
          <cell r="B242" t="str">
            <v/>
          </cell>
          <cell r="C242" t="str">
            <v/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99999</v>
          </cell>
          <cell r="O242" t="str">
            <v/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99999</v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99999</v>
          </cell>
          <cell r="AA242" t="str">
            <v/>
          </cell>
          <cell r="AC242" t="str">
            <v/>
          </cell>
          <cell r="AD242" t="str">
            <v>U</v>
          </cell>
        </row>
        <row r="243">
          <cell r="A243">
            <v>522</v>
          </cell>
          <cell r="B243" t="str">
            <v/>
          </cell>
          <cell r="C243" t="str">
            <v/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99999</v>
          </cell>
          <cell r="O243" t="str">
            <v/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99999</v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99999</v>
          </cell>
          <cell r="AA243" t="str">
            <v/>
          </cell>
          <cell r="AC243" t="str">
            <v/>
          </cell>
        </row>
        <row r="244">
          <cell r="A244">
            <v>523</v>
          </cell>
          <cell r="B244" t="str">
            <v/>
          </cell>
          <cell r="C244" t="str">
            <v/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99999</v>
          </cell>
          <cell r="O244" t="str">
            <v/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99999</v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99999</v>
          </cell>
          <cell r="AA244" t="str">
            <v/>
          </cell>
          <cell r="AC244" t="str">
            <v/>
          </cell>
        </row>
        <row r="245">
          <cell r="A245">
            <v>524</v>
          </cell>
          <cell r="B245" t="str">
            <v/>
          </cell>
          <cell r="C245" t="str">
            <v/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99999</v>
          </cell>
          <cell r="O245" t="str">
            <v/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99999</v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99999</v>
          </cell>
          <cell r="AA245" t="str">
            <v/>
          </cell>
          <cell r="AC245" t="str">
            <v/>
          </cell>
        </row>
        <row r="246">
          <cell r="A246">
            <v>0</v>
          </cell>
          <cell r="B246" t="str">
            <v/>
          </cell>
          <cell r="C246" t="str">
            <v/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99999</v>
          </cell>
          <cell r="O246" t="str">
            <v/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99999</v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99999</v>
          </cell>
          <cell r="AA246" t="str">
            <v/>
          </cell>
          <cell r="AC246" t="str">
            <v/>
          </cell>
        </row>
        <row r="247">
          <cell r="A247">
            <v>0</v>
          </cell>
          <cell r="B247" t="str">
            <v/>
          </cell>
          <cell r="C247" t="str">
            <v/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99999</v>
          </cell>
          <cell r="O247" t="str">
            <v/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99999</v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99999</v>
          </cell>
          <cell r="AA247" t="str">
            <v/>
          </cell>
          <cell r="AC247" t="str">
            <v/>
          </cell>
        </row>
        <row r="248">
          <cell r="A248">
            <v>0</v>
          </cell>
          <cell r="B248" t="str">
            <v/>
          </cell>
          <cell r="C248" t="str">
            <v/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99999</v>
          </cell>
          <cell r="O248" t="str">
            <v/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99999</v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99999</v>
          </cell>
          <cell r="AA248" t="str">
            <v/>
          </cell>
          <cell r="AC248" t="str">
            <v/>
          </cell>
        </row>
        <row r="249">
          <cell r="A249">
            <v>0</v>
          </cell>
          <cell r="B249" t="str">
            <v/>
          </cell>
          <cell r="C249" t="str">
            <v/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99999</v>
          </cell>
          <cell r="O249" t="str">
            <v/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99999</v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99999</v>
          </cell>
          <cell r="AA249" t="str">
            <v/>
          </cell>
          <cell r="AC249" t="str">
            <v/>
          </cell>
        </row>
        <row r="250">
          <cell r="A250">
            <v>609</v>
          </cell>
          <cell r="B250" t="str">
            <v>Dummystarter</v>
          </cell>
          <cell r="C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99999</v>
          </cell>
          <cell r="O250" t="str">
            <v/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99999</v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99999</v>
          </cell>
          <cell r="AA250" t="str">
            <v/>
          </cell>
          <cell r="AC250" t="str">
            <v/>
          </cell>
        </row>
        <row r="251">
          <cell r="A251">
            <v>610</v>
          </cell>
          <cell r="B251" t="str">
            <v>Dummystarter</v>
          </cell>
          <cell r="C251">
            <v>2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99999</v>
          </cell>
          <cell r="O251" t="str">
            <v/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99999</v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99999</v>
          </cell>
          <cell r="AA251" t="str">
            <v/>
          </cell>
          <cell r="AC2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M23"/>
  <sheetViews>
    <sheetView tabSelected="1" view="pageLayout" workbookViewId="0" topLeftCell="A1">
      <selection activeCell="L1" sqref="L1:M16384"/>
    </sheetView>
  </sheetViews>
  <sheetFormatPr defaultColWidth="11.421875" defaultRowHeight="12.75"/>
  <cols>
    <col min="1" max="1" width="8.421875" style="2" bestFit="1" customWidth="1"/>
    <col min="2" max="3" width="10.7109375" style="2" customWidth="1"/>
    <col min="4" max="4" width="11.7109375" style="2" bestFit="1" customWidth="1"/>
    <col min="5" max="8" width="10.7109375" style="2" customWidth="1"/>
    <col min="9" max="9" width="10.7109375" style="19" customWidth="1"/>
    <col min="10" max="10" width="11.00390625" style="2" customWidth="1"/>
    <col min="11" max="11" width="5.8515625" style="18" customWidth="1"/>
    <col min="12" max="13" width="0" style="2" hidden="1" customWidth="1"/>
    <col min="14" max="16384" width="11.421875" style="2" customWidth="1"/>
  </cols>
  <sheetData>
    <row r="1" spans="1:13" ht="54.75" customHeight="1">
      <c r="A1" s="1" t="s">
        <v>11</v>
      </c>
      <c r="B1" s="1"/>
      <c r="C1" s="1"/>
      <c r="D1" s="1"/>
      <c r="E1" s="1"/>
      <c r="F1" s="1"/>
      <c r="G1" s="1"/>
      <c r="H1" s="1"/>
      <c r="I1" s="5"/>
      <c r="J1" s="6"/>
      <c r="K1" s="7"/>
      <c r="M1" s="18">
        <f>'[1]Gesamt'!$A$4</f>
        <v>101</v>
      </c>
    </row>
    <row r="2" spans="1:11" ht="21" customHeight="1">
      <c r="A2" s="8"/>
      <c r="B2" s="8"/>
      <c r="C2" s="32" t="s">
        <v>0</v>
      </c>
      <c r="D2" s="33"/>
      <c r="E2" s="9" t="str">
        <f>'[1]Gesamt'!I2</f>
        <v>j</v>
      </c>
      <c r="F2" s="9" t="str">
        <f>'[1]Gesamt'!J2</f>
        <v>j</v>
      </c>
      <c r="G2" s="9" t="str">
        <f>'[1]Gesamt'!K2</f>
        <v>j</v>
      </c>
      <c r="H2" s="9" t="str">
        <f>'[1]Gesamt'!L2</f>
        <v>j</v>
      </c>
      <c r="I2" s="9" t="str">
        <f>'[1]Gesamt'!M2</f>
        <v>n</v>
      </c>
      <c r="J2" s="10"/>
      <c r="K2" s="11"/>
    </row>
    <row r="3" spans="1:13" s="4" customFormat="1" ht="33" customHeight="1">
      <c r="A3" s="12" t="s">
        <v>12</v>
      </c>
      <c r="B3" s="13" t="s">
        <v>1</v>
      </c>
      <c r="C3" s="13" t="s">
        <v>2</v>
      </c>
      <c r="D3" s="13" t="s">
        <v>10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4" t="s">
        <v>9</v>
      </c>
      <c r="L3" s="4" t="s">
        <v>13</v>
      </c>
      <c r="M3" s="4" t="s">
        <v>14</v>
      </c>
    </row>
    <row r="4" spans="1:13" s="4" customFormat="1" ht="12.75">
      <c r="A4" s="15">
        <f>IF(AND('[1]Gesamt'!$D18="x",'[1]Gesamt'!$E18="x",'[1]Gesamt'!$H18&lt;&gt;"x"),'[1]Gesamt'!$A18,"")</f>
        <v>115</v>
      </c>
      <c r="B4" s="15" t="str">
        <f>IF(ISERROR(VLOOKUP($A4,'[1]Gesamt'!$A$4:$AG$251,2)),"",VLOOKUP($A4,'[1]Gesamt'!$A$4:$AG$251,2))</f>
        <v>Honscha</v>
      </c>
      <c r="C4" s="15" t="str">
        <f>IF(ISERROR(VLOOKUP($A4,'[1]Gesamt'!$A$4:$AG$251,3)),"",VLOOKUP($A4,'[1]Gesamt'!$A$4:$AG$251,3))</f>
        <v>Mara</v>
      </c>
      <c r="D4" s="15" t="str">
        <f>IF(ISERROR(VLOOKUP($A4,'[1]Gesamt'!$A$4:$AG$251,29)),"",VLOOKUP($A4,'[1]Gesamt'!$A$4:$AG$251,29))</f>
        <v>Simmerath</v>
      </c>
      <c r="E4" s="3">
        <f>IF(ISERROR(VLOOKUP($A4,'[1]Gesamt'!$A$4:$AG$251,9)),"",VLOOKUP($A4,'[1]Gesamt'!$A$4:$AG$251,9))</f>
        <v>38.6</v>
      </c>
      <c r="F4" s="3">
        <f>IF(ISERROR(VLOOKUP($A4,'[1]Gesamt'!$A$4:$AG$251,10)),"",VLOOKUP($A4,'[1]Gesamt'!$A$4:$AG$251,10))</f>
        <v>38.53</v>
      </c>
      <c r="G4" s="3">
        <f>IF(ISERROR(VLOOKUP($A4,'[1]Gesamt'!$A$4:$AG$251,11)),"",VLOOKUP($A4,'[1]Gesamt'!$A$4:$AG$251,11))</f>
        <v>38.34</v>
      </c>
      <c r="H4" s="3">
        <f>IF(ISERROR(VLOOKUP($A4,'[1]Gesamt'!$A$4:$AG$251,12)),"",VLOOKUP($A4,'[1]Gesamt'!$A$4:$AG$251,12))</f>
        <v>38.94</v>
      </c>
      <c r="I4" s="3">
        <f>IF(ISERROR(VLOOKUP($A4,'[1]Gesamt'!$A$4:$AG$251,13)),"",VLOOKUP($A4,'[1]Gesamt'!$A$4:$AG$251,13))</f>
        <v>0</v>
      </c>
      <c r="J4" s="3">
        <f>IF(ISERROR(VLOOKUP($A4,'[1]Gesamt'!$A$4:$AG$251,14)),"",VLOOKUP($A4,'[1]Gesamt'!$A$4:$AG$251,14))</f>
        <v>154.41</v>
      </c>
      <c r="K4" s="16">
        <v>1</v>
      </c>
      <c r="L4" s="4">
        <v>115</v>
      </c>
      <c r="M4" s="17">
        <f>IF(J4="","",ROUND(J4,2))</f>
        <v>154.41</v>
      </c>
    </row>
    <row r="5" spans="1:13" s="4" customFormat="1" ht="12.75">
      <c r="A5" s="15">
        <f>IF(AND('[1]Gesamt'!$D5="x",'[1]Gesamt'!$E5="x",'[1]Gesamt'!$H5&lt;&gt;"x"),'[1]Gesamt'!$A5,"")</f>
        <v>102</v>
      </c>
      <c r="B5" s="15" t="str">
        <f>IF(ISERROR(VLOOKUP($A5,'[1]Gesamt'!$A$4:$AG$251,2)),"",VLOOKUP($A5,'[1]Gesamt'!$A$4:$AG$251,2))</f>
        <v>van Loo</v>
      </c>
      <c r="C5" s="15" t="str">
        <f>IF(ISERROR(VLOOKUP($A5,'[1]Gesamt'!$A$4:$AG$251,3)),"",VLOOKUP($A5,'[1]Gesamt'!$A$4:$AG$251,3))</f>
        <v>Julian</v>
      </c>
      <c r="D5" s="15" t="str">
        <f>IF(ISERROR(VLOOKUP($A5,'[1]Gesamt'!$A$4:$AG$251,29)),"",VLOOKUP($A5,'[1]Gesamt'!$A$4:$AG$251,29))</f>
        <v>Kerpen</v>
      </c>
      <c r="E5" s="3">
        <f>IF(ISERROR(VLOOKUP($A5,'[1]Gesamt'!$A$4:$AG$251,9)),"",VLOOKUP($A5,'[1]Gesamt'!$A$4:$AG$251,9))</f>
        <v>38.6</v>
      </c>
      <c r="F5" s="3">
        <f>IF(ISERROR(VLOOKUP($A5,'[1]Gesamt'!$A$4:$AG$251,10)),"",VLOOKUP($A5,'[1]Gesamt'!$A$4:$AG$251,10))</f>
        <v>39.43</v>
      </c>
      <c r="G5" s="3">
        <f>IF(ISERROR(VLOOKUP($A5,'[1]Gesamt'!$A$4:$AG$251,11)),"",VLOOKUP($A5,'[1]Gesamt'!$A$4:$AG$251,11))</f>
        <v>38.57</v>
      </c>
      <c r="H5" s="3">
        <f>IF(ISERROR(VLOOKUP($A5,'[1]Gesamt'!$A$4:$AG$251,12)),"",VLOOKUP($A5,'[1]Gesamt'!$A$4:$AG$251,12))</f>
        <v>39.15</v>
      </c>
      <c r="I5" s="3">
        <f>IF(ISERROR(VLOOKUP($A5,'[1]Gesamt'!$A$4:$AG$251,13)),"",VLOOKUP($A5,'[1]Gesamt'!$A$4:$AG$251,13))</f>
        <v>0</v>
      </c>
      <c r="J5" s="3">
        <f>IF(ISERROR(VLOOKUP($A5,'[1]Gesamt'!$A$4:$AG$251,14)),"",VLOOKUP($A5,'[1]Gesamt'!$A$4:$AG$251,14))</f>
        <v>155.75</v>
      </c>
      <c r="K5" s="16">
        <v>2</v>
      </c>
      <c r="L5" s="4">
        <v>102</v>
      </c>
      <c r="M5" s="17">
        <f>IF(J5="","",ROUND(J5,2))</f>
        <v>155.75</v>
      </c>
    </row>
    <row r="6" spans="1:13" ht="12.75">
      <c r="A6" s="15">
        <f>IF(AND('[1]Gesamt'!$D26="x",'[1]Gesamt'!$E26="x",'[1]Gesamt'!$H26&lt;&gt;"x"),'[1]Gesamt'!$A26,"")</f>
        <v>123</v>
      </c>
      <c r="B6" s="15" t="str">
        <f>IF(ISERROR(VLOOKUP($A6,'[1]Gesamt'!$A$4:$AG$251,2)),"",VLOOKUP($A6,'[1]Gesamt'!$A$4:$AG$251,2))</f>
        <v>Honscha</v>
      </c>
      <c r="C6" s="15" t="str">
        <f>IF(ISERROR(VLOOKUP($A6,'[1]Gesamt'!$A$4:$AG$251,3)),"",VLOOKUP($A6,'[1]Gesamt'!$A$4:$AG$251,3))</f>
        <v>Malte</v>
      </c>
      <c r="D6" s="15" t="str">
        <f>IF(ISERROR(VLOOKUP($A6,'[1]Gesamt'!$A$4:$AG$251,29)),"",VLOOKUP($A6,'[1]Gesamt'!$A$4:$AG$251,29))</f>
        <v>Simmerath</v>
      </c>
      <c r="E6" s="3">
        <f>IF(ISERROR(VLOOKUP($A6,'[1]Gesamt'!$A$4:$AG$251,9)),"",VLOOKUP($A6,'[1]Gesamt'!$A$4:$AG$251,9))</f>
        <v>38.64</v>
      </c>
      <c r="F6" s="3">
        <f>IF(ISERROR(VLOOKUP($A6,'[1]Gesamt'!$A$4:$AG$251,10)),"",VLOOKUP($A6,'[1]Gesamt'!$A$4:$AG$251,10))</f>
        <v>38.97</v>
      </c>
      <c r="G6" s="3">
        <f>IF(ISERROR(VLOOKUP($A6,'[1]Gesamt'!$A$4:$AG$251,11)),"",VLOOKUP($A6,'[1]Gesamt'!$A$4:$AG$251,11))</f>
        <v>39.19</v>
      </c>
      <c r="H6" s="3">
        <f>IF(ISERROR(VLOOKUP($A6,'[1]Gesamt'!$A$4:$AG$251,12)),"",VLOOKUP($A6,'[1]Gesamt'!$A$4:$AG$251,12))</f>
        <v>39.21</v>
      </c>
      <c r="I6" s="3">
        <f>IF(ISERROR(VLOOKUP($A6,'[1]Gesamt'!$A$4:$AG$251,13)),"",VLOOKUP($A6,'[1]Gesamt'!$A$4:$AG$251,13))</f>
        <v>0</v>
      </c>
      <c r="J6" s="3">
        <f>IF(ISERROR(VLOOKUP($A6,'[1]Gesamt'!$A$4:$AG$251,14)),"",VLOOKUP($A6,'[1]Gesamt'!$A$4:$AG$251,14))</f>
        <v>156.01</v>
      </c>
      <c r="K6" s="16">
        <v>3</v>
      </c>
      <c r="L6" s="4">
        <v>123</v>
      </c>
      <c r="M6" s="17">
        <f>IF(J6="","",ROUND(J6,2))</f>
        <v>156.01</v>
      </c>
    </row>
    <row r="7" spans="1:13" ht="12.75">
      <c r="A7" s="15">
        <f>IF(AND('[1]Gesamt'!$D52="x",'[1]Gesamt'!$E52="x",'[1]Gesamt'!$H52&lt;&gt;"x"),'[1]Gesamt'!$A52,"")</f>
        <v>149</v>
      </c>
      <c r="B7" s="15" t="str">
        <f>IF(ISERROR(VLOOKUP($A7,'[1]Gesamt'!$A$4:$AG$251,2)),"",VLOOKUP($A7,'[1]Gesamt'!$A$4:$AG$251,2))</f>
        <v>Nickel</v>
      </c>
      <c r="C7" s="15" t="str">
        <f>IF(ISERROR(VLOOKUP($A7,'[1]Gesamt'!$A$4:$AG$251,3)),"",VLOOKUP($A7,'[1]Gesamt'!$A$4:$AG$251,3))</f>
        <v>Philipp</v>
      </c>
      <c r="D7" s="15" t="str">
        <f>IF(ISERROR(VLOOKUP($A7,'[1]Gesamt'!$A$4:$AG$251,29)),"",VLOOKUP($A7,'[1]Gesamt'!$A$4:$AG$251,29))</f>
        <v>Kerpen</v>
      </c>
      <c r="E7" s="3">
        <f>IF(ISERROR(VLOOKUP($A7,'[1]Gesamt'!$A$4:$AG$251,9)),"",VLOOKUP($A7,'[1]Gesamt'!$A$4:$AG$251,9))</f>
        <v>39.06</v>
      </c>
      <c r="F7" s="3">
        <f>IF(ISERROR(VLOOKUP($A7,'[1]Gesamt'!$A$4:$AG$251,10)),"",VLOOKUP($A7,'[1]Gesamt'!$A$4:$AG$251,10))</f>
        <v>38.84</v>
      </c>
      <c r="G7" s="3">
        <f>IF(ISERROR(VLOOKUP($A7,'[1]Gesamt'!$A$4:$AG$251,11)),"",VLOOKUP($A7,'[1]Gesamt'!$A$4:$AG$251,11))</f>
        <v>39.08</v>
      </c>
      <c r="H7" s="3">
        <f>IF(ISERROR(VLOOKUP($A7,'[1]Gesamt'!$A$4:$AG$251,12)),"",VLOOKUP($A7,'[1]Gesamt'!$A$4:$AG$251,12))</f>
        <v>39.22</v>
      </c>
      <c r="I7" s="3">
        <f>IF(ISERROR(VLOOKUP($A7,'[1]Gesamt'!$A$4:$AG$251,13)),"",VLOOKUP($A7,'[1]Gesamt'!$A$4:$AG$251,13))</f>
        <v>0</v>
      </c>
      <c r="J7" s="3">
        <f>IF(ISERROR(VLOOKUP($A7,'[1]Gesamt'!$A$4:$AG$251,14)),"",VLOOKUP($A7,'[1]Gesamt'!$A$4:$AG$251,14))</f>
        <v>156.2</v>
      </c>
      <c r="K7" s="16">
        <v>4</v>
      </c>
      <c r="L7" s="4">
        <v>149</v>
      </c>
      <c r="M7" s="17">
        <f>IF(J7="","",ROUND(J7,2))</f>
        <v>156.2</v>
      </c>
    </row>
    <row r="8" spans="1:13" s="4" customFormat="1" ht="12.75">
      <c r="A8" s="15">
        <f>IF(AND('[1]Gesamt'!$D21="x",'[1]Gesamt'!$E21="x",'[1]Gesamt'!$H21&lt;&gt;"x"),'[1]Gesamt'!$A21,"")</f>
        <v>118</v>
      </c>
      <c r="B8" s="15" t="str">
        <f>IF(ISERROR(VLOOKUP($A8,'[1]Gesamt'!$A$4:$AG$251,2)),"",VLOOKUP($A8,'[1]Gesamt'!$A$4:$AG$251,2))</f>
        <v>Eickmann</v>
      </c>
      <c r="C8" s="15" t="str">
        <f>IF(ISERROR(VLOOKUP($A8,'[1]Gesamt'!$A$4:$AG$251,3)),"",VLOOKUP($A8,'[1]Gesamt'!$A$4:$AG$251,3))</f>
        <v>Torben</v>
      </c>
      <c r="D8" s="15" t="str">
        <f>IF(ISERROR(VLOOKUP($A8,'[1]Gesamt'!$A$4:$AG$251,29)),"",VLOOKUP($A8,'[1]Gesamt'!$A$4:$AG$251,29))</f>
        <v>Bad Bentheim</v>
      </c>
      <c r="E8" s="3">
        <f>IF(ISERROR(VLOOKUP($A8,'[1]Gesamt'!$A$4:$AG$251,9)),"",VLOOKUP($A8,'[1]Gesamt'!$A$4:$AG$251,9))</f>
        <v>38.88</v>
      </c>
      <c r="F8" s="3">
        <f>IF(ISERROR(VLOOKUP($A8,'[1]Gesamt'!$A$4:$AG$251,10)),"",VLOOKUP($A8,'[1]Gesamt'!$A$4:$AG$251,10))</f>
        <v>38.97</v>
      </c>
      <c r="G8" s="3">
        <f>IF(ISERROR(VLOOKUP($A8,'[1]Gesamt'!$A$4:$AG$251,11)),"",VLOOKUP($A8,'[1]Gesamt'!$A$4:$AG$251,11))</f>
        <v>39.42</v>
      </c>
      <c r="H8" s="3">
        <f>IF(ISERROR(VLOOKUP($A8,'[1]Gesamt'!$A$4:$AG$251,12)),"",VLOOKUP($A8,'[1]Gesamt'!$A$4:$AG$251,12))</f>
        <v>39.16</v>
      </c>
      <c r="I8" s="3">
        <f>IF(ISERROR(VLOOKUP($A8,'[1]Gesamt'!$A$4:$AG$251,13)),"",VLOOKUP($A8,'[1]Gesamt'!$A$4:$AG$251,13))</f>
        <v>0</v>
      </c>
      <c r="J8" s="3">
        <f>IF(ISERROR(VLOOKUP($A8,'[1]Gesamt'!$A$4:$AG$251,14)),"",VLOOKUP($A8,'[1]Gesamt'!$A$4:$AG$251,14))</f>
        <v>156.43</v>
      </c>
      <c r="K8" s="16">
        <v>5</v>
      </c>
      <c r="L8" s="4">
        <v>118</v>
      </c>
      <c r="M8" s="17">
        <f>IF(J8="","",ROUND(J8,2))</f>
        <v>156.43</v>
      </c>
    </row>
    <row r="9" spans="1:13" ht="12.75">
      <c r="A9" s="15">
        <f>IF(AND('[1]Gesamt'!$D64="x",'[1]Gesamt'!$E64="x",'[1]Gesamt'!$H64&lt;&gt;"x"),'[1]Gesamt'!$A64,"")</f>
        <v>161</v>
      </c>
      <c r="B9" s="15" t="str">
        <f>IF(ISERROR(VLOOKUP($A9,'[1]Gesamt'!$A$4:$AG$251,2)),"",VLOOKUP($A9,'[1]Gesamt'!$A$4:$AG$251,2))</f>
        <v>Lutze</v>
      </c>
      <c r="C9" s="15" t="str">
        <f>IF(ISERROR(VLOOKUP($A9,'[1]Gesamt'!$A$4:$AG$251,3)),"",VLOOKUP($A9,'[1]Gesamt'!$A$4:$AG$251,3))</f>
        <v>Viktor</v>
      </c>
      <c r="D9" s="15" t="str">
        <f>IF(ISERROR(VLOOKUP($A9,'[1]Gesamt'!$A$4:$AG$251,29)),"",VLOOKUP($A9,'[1]Gesamt'!$A$4:$AG$251,29))</f>
        <v>Rheine</v>
      </c>
      <c r="E9" s="3">
        <f>IF(ISERROR(VLOOKUP($A9,'[1]Gesamt'!$A$4:$AG$251,9)),"",VLOOKUP($A9,'[1]Gesamt'!$A$4:$AG$251,9))</f>
        <v>39.22</v>
      </c>
      <c r="F9" s="3">
        <f>IF(ISERROR(VLOOKUP($A9,'[1]Gesamt'!$A$4:$AG$251,10)),"",VLOOKUP($A9,'[1]Gesamt'!$A$4:$AG$251,10))</f>
        <v>38.8</v>
      </c>
      <c r="G9" s="3">
        <f>IF(ISERROR(VLOOKUP($A9,'[1]Gesamt'!$A$4:$AG$251,11)),"",VLOOKUP($A9,'[1]Gesamt'!$A$4:$AG$251,11))</f>
        <v>39.31</v>
      </c>
      <c r="H9" s="3">
        <f>IF(ISERROR(VLOOKUP($A9,'[1]Gesamt'!$A$4:$AG$251,12)),"",VLOOKUP($A9,'[1]Gesamt'!$A$4:$AG$251,12))</f>
        <v>39.1</v>
      </c>
      <c r="I9" s="3">
        <f>IF(ISERROR(VLOOKUP($A9,'[1]Gesamt'!$A$4:$AG$251,13)),"",VLOOKUP($A9,'[1]Gesamt'!$A$4:$AG$251,13))</f>
        <v>0</v>
      </c>
      <c r="J9" s="3">
        <f>IF(ISERROR(VLOOKUP($A9,'[1]Gesamt'!$A$4:$AG$251,14)),"",VLOOKUP($A9,'[1]Gesamt'!$A$4:$AG$251,14))</f>
        <v>156.43</v>
      </c>
      <c r="K9" s="16">
        <v>5</v>
      </c>
      <c r="L9" s="4">
        <v>161</v>
      </c>
      <c r="M9" s="17">
        <f>IF(J9="","",ROUND(J9,2))</f>
        <v>156.43</v>
      </c>
    </row>
    <row r="10" spans="1:13" ht="12.75">
      <c r="A10" s="15">
        <f>IF(AND('[1]Gesamt'!$D29="x",'[1]Gesamt'!$E29="x",'[1]Gesamt'!$H29&lt;&gt;"x"),'[1]Gesamt'!$A29,"")</f>
        <v>126</v>
      </c>
      <c r="B10" s="15" t="str">
        <f>IF(ISERROR(VLOOKUP($A10,'[1]Gesamt'!$A$4:$AG$251,2)),"",VLOOKUP($A10,'[1]Gesamt'!$A$4:$AG$251,2))</f>
        <v>Müller</v>
      </c>
      <c r="C10" s="15" t="str">
        <f>IF(ISERROR(VLOOKUP($A10,'[1]Gesamt'!$A$4:$AG$251,3)),"",VLOOKUP($A10,'[1]Gesamt'!$A$4:$AG$251,3))</f>
        <v>Franziska</v>
      </c>
      <c r="D10" s="15" t="str">
        <f>IF(ISERROR(VLOOKUP($A10,'[1]Gesamt'!$A$4:$AG$251,29)),"",VLOOKUP($A10,'[1]Gesamt'!$A$4:$AG$251,29))</f>
        <v>Friedrichsfeld</v>
      </c>
      <c r="E10" s="3">
        <f>IF(ISERROR(VLOOKUP($A10,'[1]Gesamt'!$A$4:$AG$251,9)),"",VLOOKUP($A10,'[1]Gesamt'!$A$4:$AG$251,9))</f>
        <v>38.87</v>
      </c>
      <c r="F10" s="3">
        <f>IF(ISERROR(VLOOKUP($A10,'[1]Gesamt'!$A$4:$AG$251,10)),"",VLOOKUP($A10,'[1]Gesamt'!$A$4:$AG$251,10))</f>
        <v>38.73</v>
      </c>
      <c r="G10" s="3">
        <f>IF(ISERROR(VLOOKUP($A10,'[1]Gesamt'!$A$4:$AG$251,11)),"",VLOOKUP($A10,'[1]Gesamt'!$A$4:$AG$251,11))</f>
        <v>39.5</v>
      </c>
      <c r="H10" s="3">
        <f>IF(ISERROR(VLOOKUP($A10,'[1]Gesamt'!$A$4:$AG$251,12)),"",VLOOKUP($A10,'[1]Gesamt'!$A$4:$AG$251,12))</f>
        <v>39.53</v>
      </c>
      <c r="I10" s="3">
        <f>IF(ISERROR(VLOOKUP($A10,'[1]Gesamt'!$A$4:$AG$251,13)),"",VLOOKUP($A10,'[1]Gesamt'!$A$4:$AG$251,13))</f>
        <v>0</v>
      </c>
      <c r="J10" s="3">
        <f>IF(ISERROR(VLOOKUP($A10,'[1]Gesamt'!$A$4:$AG$251,14)),"",VLOOKUP($A10,'[1]Gesamt'!$A$4:$AG$251,14))</f>
        <v>156.63</v>
      </c>
      <c r="K10" s="16">
        <v>7</v>
      </c>
      <c r="L10" s="4">
        <v>126</v>
      </c>
      <c r="M10" s="17">
        <f>IF(J10="","",ROUND(J10,2))</f>
        <v>156.63</v>
      </c>
    </row>
    <row r="11" spans="1:13" ht="12.75">
      <c r="A11" s="15">
        <f>IF(AND('[1]Gesamt'!$D32="x",'[1]Gesamt'!$E32="x",'[1]Gesamt'!$H32&lt;&gt;"x"),'[1]Gesamt'!$A32,"")</f>
        <v>129</v>
      </c>
      <c r="B11" s="15" t="str">
        <f>IF(ISERROR(VLOOKUP($A11,'[1]Gesamt'!$A$4:$AG$251,2)),"",VLOOKUP($A11,'[1]Gesamt'!$A$4:$AG$251,2))</f>
        <v>Garritsen</v>
      </c>
      <c r="C11" s="15" t="str">
        <f>IF(ISERROR(VLOOKUP($A11,'[1]Gesamt'!$A$4:$AG$251,3)),"",VLOOKUP($A11,'[1]Gesamt'!$A$4:$AG$251,3))</f>
        <v>Markus</v>
      </c>
      <c r="D11" s="15" t="str">
        <f>IF(ISERROR(VLOOKUP($A11,'[1]Gesamt'!$A$4:$AG$251,29)),"",VLOOKUP($A11,'[1]Gesamt'!$A$4:$AG$251,29))</f>
        <v>Bad Bentheim</v>
      </c>
      <c r="E11" s="3">
        <f>IF(ISERROR(VLOOKUP($A11,'[1]Gesamt'!$A$4:$AG$251,9)),"",VLOOKUP($A11,'[1]Gesamt'!$A$4:$AG$251,9))</f>
        <v>38.74</v>
      </c>
      <c r="F11" s="3">
        <f>IF(ISERROR(VLOOKUP($A11,'[1]Gesamt'!$A$4:$AG$251,10)),"",VLOOKUP($A11,'[1]Gesamt'!$A$4:$AG$251,10))</f>
        <v>39.13</v>
      </c>
      <c r="G11" s="3">
        <f>IF(ISERROR(VLOOKUP($A11,'[1]Gesamt'!$A$4:$AG$251,11)),"",VLOOKUP($A11,'[1]Gesamt'!$A$4:$AG$251,11))</f>
        <v>39.11</v>
      </c>
      <c r="H11" s="3">
        <f>IF(ISERROR(VLOOKUP($A11,'[1]Gesamt'!$A$4:$AG$251,12)),"",VLOOKUP($A11,'[1]Gesamt'!$A$4:$AG$251,12))</f>
        <v>39.7</v>
      </c>
      <c r="I11" s="3">
        <f>IF(ISERROR(VLOOKUP($A11,'[1]Gesamt'!$A$4:$AG$251,13)),"",VLOOKUP($A11,'[1]Gesamt'!$A$4:$AG$251,13))</f>
        <v>0</v>
      </c>
      <c r="J11" s="3">
        <f>IF(ISERROR(VLOOKUP($A11,'[1]Gesamt'!$A$4:$AG$251,14)),"",VLOOKUP($A11,'[1]Gesamt'!$A$4:$AG$251,14))</f>
        <v>156.68</v>
      </c>
      <c r="K11" s="16">
        <v>8</v>
      </c>
      <c r="L11" s="4">
        <v>129</v>
      </c>
      <c r="M11" s="17">
        <f>IF(J11="","",ROUND(J11,2))</f>
        <v>156.68</v>
      </c>
    </row>
    <row r="12" spans="1:13" ht="12.75">
      <c r="A12" s="15">
        <f>IF(AND('[1]Gesamt'!$D50="x",'[1]Gesamt'!$E50="x",'[1]Gesamt'!$H50&lt;&gt;"x"),'[1]Gesamt'!$A50,"")</f>
        <v>147</v>
      </c>
      <c r="B12" s="15" t="str">
        <f>IF(ISERROR(VLOOKUP($A12,'[1]Gesamt'!$A$4:$AG$251,2)),"",VLOOKUP($A12,'[1]Gesamt'!$A$4:$AG$251,2))</f>
        <v>Osterbrink</v>
      </c>
      <c r="C12" s="15" t="str">
        <f>IF(ISERROR(VLOOKUP($A12,'[1]Gesamt'!$A$4:$AG$251,3)),"",VLOOKUP($A12,'[1]Gesamt'!$A$4:$AG$251,3))</f>
        <v>Lea-Maria</v>
      </c>
      <c r="D12" s="15" t="str">
        <f>IF(ISERROR(VLOOKUP($A12,'[1]Gesamt'!$A$4:$AG$251,29)),"",VLOOKUP($A12,'[1]Gesamt'!$A$4:$AG$251,29))</f>
        <v>Mettingen</v>
      </c>
      <c r="E12" s="3">
        <f>IF(ISERROR(VLOOKUP($A12,'[1]Gesamt'!$A$4:$AG$251,9)),"",VLOOKUP($A12,'[1]Gesamt'!$A$4:$AG$251,9))</f>
        <v>38.99</v>
      </c>
      <c r="F12" s="3">
        <f>IF(ISERROR(VLOOKUP($A12,'[1]Gesamt'!$A$4:$AG$251,10)),"",VLOOKUP($A12,'[1]Gesamt'!$A$4:$AG$251,10))</f>
        <v>39.12</v>
      </c>
      <c r="G12" s="3">
        <f>IF(ISERROR(VLOOKUP($A12,'[1]Gesamt'!$A$4:$AG$251,11)),"",VLOOKUP($A12,'[1]Gesamt'!$A$4:$AG$251,11))</f>
        <v>39.2</v>
      </c>
      <c r="H12" s="3">
        <f>IF(ISERROR(VLOOKUP($A12,'[1]Gesamt'!$A$4:$AG$251,12)),"",VLOOKUP($A12,'[1]Gesamt'!$A$4:$AG$251,12))</f>
        <v>39.62</v>
      </c>
      <c r="I12" s="3">
        <f>IF(ISERROR(VLOOKUP($A12,'[1]Gesamt'!$A$4:$AG$251,13)),"",VLOOKUP($A12,'[1]Gesamt'!$A$4:$AG$251,13))</f>
        <v>0</v>
      </c>
      <c r="J12" s="3">
        <f>IF(ISERROR(VLOOKUP($A12,'[1]Gesamt'!$A$4:$AG$251,14)),"",VLOOKUP($A12,'[1]Gesamt'!$A$4:$AG$251,14))</f>
        <v>156.93</v>
      </c>
      <c r="K12" s="16">
        <v>9</v>
      </c>
      <c r="L12" s="4">
        <v>147</v>
      </c>
      <c r="M12" s="17">
        <f>IF(J12="","",ROUND(J12,2))</f>
        <v>156.93</v>
      </c>
    </row>
    <row r="13" spans="1:13" s="4" customFormat="1" ht="12.75">
      <c r="A13" s="15">
        <f>IF(AND('[1]Gesamt'!$D10="x",'[1]Gesamt'!$E10="x",'[1]Gesamt'!$H10&lt;&gt;"x"),'[1]Gesamt'!$A10,"")</f>
        <v>107</v>
      </c>
      <c r="B13" s="15" t="str">
        <f>IF(ISERROR(VLOOKUP($A13,'[1]Gesamt'!$A$4:$AG$251,2)),"",VLOOKUP($A13,'[1]Gesamt'!$A$4:$AG$251,2))</f>
        <v>Valtwies</v>
      </c>
      <c r="C13" s="15" t="str">
        <f>IF(ISERROR(VLOOKUP($A13,'[1]Gesamt'!$A$4:$AG$251,3)),"",VLOOKUP($A13,'[1]Gesamt'!$A$4:$AG$251,3))</f>
        <v>Tom</v>
      </c>
      <c r="D13" s="15" t="str">
        <f>IF(ISERROR(VLOOKUP($A13,'[1]Gesamt'!$A$4:$AG$251,29)),"",VLOOKUP($A13,'[1]Gesamt'!$A$4:$AG$251,29))</f>
        <v>Havixbeck</v>
      </c>
      <c r="E13" s="3">
        <f>IF(ISERROR(VLOOKUP($A13,'[1]Gesamt'!$A$4:$AG$251,9)),"",VLOOKUP($A13,'[1]Gesamt'!$A$4:$AG$251,9))</f>
        <v>39.07</v>
      </c>
      <c r="F13" s="3">
        <f>IF(ISERROR(VLOOKUP($A13,'[1]Gesamt'!$A$4:$AG$251,10)),"",VLOOKUP($A13,'[1]Gesamt'!$A$4:$AG$251,10))</f>
        <v>39.32</v>
      </c>
      <c r="G13" s="3">
        <f>IF(ISERROR(VLOOKUP($A13,'[1]Gesamt'!$A$4:$AG$251,11)),"",VLOOKUP($A13,'[1]Gesamt'!$A$4:$AG$251,11))</f>
        <v>39.01</v>
      </c>
      <c r="H13" s="3">
        <f>IF(ISERROR(VLOOKUP($A13,'[1]Gesamt'!$A$4:$AG$251,12)),"",VLOOKUP($A13,'[1]Gesamt'!$A$4:$AG$251,12))</f>
        <v>39.6</v>
      </c>
      <c r="I13" s="3">
        <f>IF(ISERROR(VLOOKUP($A13,'[1]Gesamt'!$A$4:$AG$251,13)),"",VLOOKUP($A13,'[1]Gesamt'!$A$4:$AG$251,13))</f>
        <v>0</v>
      </c>
      <c r="J13" s="3">
        <f>IF(ISERROR(VLOOKUP($A13,'[1]Gesamt'!$A$4:$AG$251,14)),"",VLOOKUP($A13,'[1]Gesamt'!$A$4:$AG$251,14))</f>
        <v>157</v>
      </c>
      <c r="K13" s="16">
        <v>10</v>
      </c>
      <c r="L13" s="4">
        <v>107</v>
      </c>
      <c r="M13" s="17">
        <f>IF(J13="","",ROUND(J13,2))</f>
        <v>157</v>
      </c>
    </row>
    <row r="14" spans="1:13" ht="12.75">
      <c r="A14" s="15">
        <f>IF(AND('[1]Gesamt'!$D28="x",'[1]Gesamt'!$E28="x",'[1]Gesamt'!$H28&lt;&gt;"x"),'[1]Gesamt'!$A28,"")</f>
        <v>125</v>
      </c>
      <c r="B14" s="15" t="str">
        <f>IF(ISERROR(VLOOKUP($A14,'[1]Gesamt'!$A$4:$AG$251,2)),"",VLOOKUP($A14,'[1]Gesamt'!$A$4:$AG$251,2))</f>
        <v>Plinius</v>
      </c>
      <c r="C14" s="15" t="str">
        <f>IF(ISERROR(VLOOKUP($A14,'[1]Gesamt'!$A$4:$AG$251,3)),"",VLOOKUP($A14,'[1]Gesamt'!$A$4:$AG$251,3))</f>
        <v>Erik</v>
      </c>
      <c r="D14" s="15" t="str">
        <f>IF(ISERROR(VLOOKUP($A14,'[1]Gesamt'!$A$4:$AG$251,29)),"",VLOOKUP($A14,'[1]Gesamt'!$A$4:$AG$251,29))</f>
        <v>Xanten</v>
      </c>
      <c r="E14" s="3">
        <f>IF(ISERROR(VLOOKUP($A14,'[1]Gesamt'!$A$4:$AG$251,9)),"",VLOOKUP($A14,'[1]Gesamt'!$A$4:$AG$251,9))</f>
        <v>38.62</v>
      </c>
      <c r="F14" s="3">
        <f>IF(ISERROR(VLOOKUP($A14,'[1]Gesamt'!$A$4:$AG$251,10)),"",VLOOKUP($A14,'[1]Gesamt'!$A$4:$AG$251,10))</f>
        <v>39.41</v>
      </c>
      <c r="G14" s="3">
        <f>IF(ISERROR(VLOOKUP($A14,'[1]Gesamt'!$A$4:$AG$251,11)),"",VLOOKUP($A14,'[1]Gesamt'!$A$4:$AG$251,11))</f>
        <v>39.22</v>
      </c>
      <c r="H14" s="3">
        <f>IF(ISERROR(VLOOKUP($A14,'[1]Gesamt'!$A$4:$AG$251,12)),"",VLOOKUP($A14,'[1]Gesamt'!$A$4:$AG$251,12))</f>
        <v>39.78</v>
      </c>
      <c r="I14" s="3">
        <f>IF(ISERROR(VLOOKUP($A14,'[1]Gesamt'!$A$4:$AG$251,13)),"",VLOOKUP($A14,'[1]Gesamt'!$A$4:$AG$251,13))</f>
        <v>0</v>
      </c>
      <c r="J14" s="3">
        <f>IF(ISERROR(VLOOKUP($A14,'[1]Gesamt'!$A$4:$AG$251,14)),"",VLOOKUP($A14,'[1]Gesamt'!$A$4:$AG$251,14))</f>
        <v>157.03</v>
      </c>
      <c r="K14" s="16">
        <v>11</v>
      </c>
      <c r="L14" s="4">
        <v>125</v>
      </c>
      <c r="M14" s="17">
        <f>IF(J14="","",ROUND(J14,2))</f>
        <v>157.03</v>
      </c>
    </row>
    <row r="15" spans="1:13" s="4" customFormat="1" ht="12.75">
      <c r="A15" s="15">
        <f>IF(AND('[1]Gesamt'!$D12="x",'[1]Gesamt'!$E12="x",'[1]Gesamt'!$H12&lt;&gt;"x"),'[1]Gesamt'!$A12,"")</f>
        <v>109</v>
      </c>
      <c r="B15" s="15" t="str">
        <f>IF(ISERROR(VLOOKUP($A15,'[1]Gesamt'!$A$4:$AG$251,2)),"",VLOOKUP($A15,'[1]Gesamt'!$A$4:$AG$251,2))</f>
        <v>Sonneborn</v>
      </c>
      <c r="C15" s="15" t="str">
        <f>IF(ISERROR(VLOOKUP($A15,'[1]Gesamt'!$A$4:$AG$251,3)),"",VLOOKUP($A15,'[1]Gesamt'!$A$4:$AG$251,3))</f>
        <v>Ina</v>
      </c>
      <c r="D15" s="15" t="str">
        <f>IF(ISERROR(VLOOKUP($A15,'[1]Gesamt'!$A$4:$AG$251,29)),"",VLOOKUP($A15,'[1]Gesamt'!$A$4:$AG$251,29))</f>
        <v>Stromberg</v>
      </c>
      <c r="E15" s="3">
        <f>IF(ISERROR(VLOOKUP($A15,'[1]Gesamt'!$A$4:$AG$251,9)),"",VLOOKUP($A15,'[1]Gesamt'!$A$4:$AG$251,9))</f>
        <v>39.16</v>
      </c>
      <c r="F15" s="3">
        <f>IF(ISERROR(VLOOKUP($A15,'[1]Gesamt'!$A$4:$AG$251,10)),"",VLOOKUP($A15,'[1]Gesamt'!$A$4:$AG$251,10))</f>
        <v>39.47</v>
      </c>
      <c r="G15" s="3">
        <f>IF(ISERROR(VLOOKUP($A15,'[1]Gesamt'!$A$4:$AG$251,11)),"",VLOOKUP($A15,'[1]Gesamt'!$A$4:$AG$251,11))</f>
        <v>38.93</v>
      </c>
      <c r="H15" s="3">
        <f>IF(ISERROR(VLOOKUP($A15,'[1]Gesamt'!$A$4:$AG$251,12)),"",VLOOKUP($A15,'[1]Gesamt'!$A$4:$AG$251,12))</f>
        <v>39.68</v>
      </c>
      <c r="I15" s="3">
        <f>IF(ISERROR(VLOOKUP($A15,'[1]Gesamt'!$A$4:$AG$251,13)),"",VLOOKUP($A15,'[1]Gesamt'!$A$4:$AG$251,13))</f>
        <v>0</v>
      </c>
      <c r="J15" s="3">
        <f>IF(ISERROR(VLOOKUP($A15,'[1]Gesamt'!$A$4:$AG$251,14)),"",VLOOKUP($A15,'[1]Gesamt'!$A$4:$AG$251,14))</f>
        <v>157.24</v>
      </c>
      <c r="K15" s="16">
        <v>12</v>
      </c>
      <c r="L15" s="4">
        <v>109</v>
      </c>
      <c r="M15" s="17">
        <f>IF(J15="","",ROUND(J15,2))</f>
        <v>157.24</v>
      </c>
    </row>
    <row r="16" spans="1:13" s="4" customFormat="1" ht="12.75">
      <c r="A16" s="15">
        <f>IF(AND('[1]Gesamt'!$D19="x",'[1]Gesamt'!$E19="x",'[1]Gesamt'!$H19&lt;&gt;"x"),'[1]Gesamt'!$A19,"")</f>
        <v>116</v>
      </c>
      <c r="B16" s="15" t="str">
        <f>IF(ISERROR(VLOOKUP($A16,'[1]Gesamt'!$A$4:$AG$251,2)),"",VLOOKUP($A16,'[1]Gesamt'!$A$4:$AG$251,2))</f>
        <v>Eckert</v>
      </c>
      <c r="C16" s="15" t="str">
        <f>IF(ISERROR(VLOOKUP($A16,'[1]Gesamt'!$A$4:$AG$251,3)),"",VLOOKUP($A16,'[1]Gesamt'!$A$4:$AG$251,3))</f>
        <v>Sebastian</v>
      </c>
      <c r="D16" s="15" t="str">
        <f>IF(ISERROR(VLOOKUP($A16,'[1]Gesamt'!$A$4:$AG$251,29)),"",VLOOKUP($A16,'[1]Gesamt'!$A$4:$AG$251,29))</f>
        <v>Overath</v>
      </c>
      <c r="E16" s="3">
        <f>IF(ISERROR(VLOOKUP($A16,'[1]Gesamt'!$A$4:$AG$251,9)),"",VLOOKUP($A16,'[1]Gesamt'!$A$4:$AG$251,9))</f>
        <v>38.76</v>
      </c>
      <c r="F16" s="3">
        <f>IF(ISERROR(VLOOKUP($A16,'[1]Gesamt'!$A$4:$AG$251,10)),"",VLOOKUP($A16,'[1]Gesamt'!$A$4:$AG$251,10))</f>
        <v>39.89</v>
      </c>
      <c r="G16" s="3">
        <f>IF(ISERROR(VLOOKUP($A16,'[1]Gesamt'!$A$4:$AG$251,11)),"",VLOOKUP($A16,'[1]Gesamt'!$A$4:$AG$251,11))</f>
        <v>39.45</v>
      </c>
      <c r="H16" s="3">
        <f>IF(ISERROR(VLOOKUP($A16,'[1]Gesamt'!$A$4:$AG$251,12)),"",VLOOKUP($A16,'[1]Gesamt'!$A$4:$AG$251,12))</f>
        <v>39.44</v>
      </c>
      <c r="I16" s="3">
        <f>IF(ISERROR(VLOOKUP($A16,'[1]Gesamt'!$A$4:$AG$251,13)),"",VLOOKUP($A16,'[1]Gesamt'!$A$4:$AG$251,13))</f>
        <v>0</v>
      </c>
      <c r="J16" s="3">
        <f>IF(ISERROR(VLOOKUP($A16,'[1]Gesamt'!$A$4:$AG$251,14)),"",VLOOKUP($A16,'[1]Gesamt'!$A$4:$AG$251,14))</f>
        <v>157.54000000000002</v>
      </c>
      <c r="K16" s="16">
        <v>13</v>
      </c>
      <c r="L16" s="4">
        <v>116</v>
      </c>
      <c r="M16" s="17">
        <f>IF(J16="","",ROUND(J16,2))</f>
        <v>157.54</v>
      </c>
    </row>
    <row r="17" spans="1:13" s="4" customFormat="1" ht="12.75">
      <c r="A17" s="15">
        <f>IF(AND('[1]Gesamt'!$D23="x",'[1]Gesamt'!$E23="x",'[1]Gesamt'!$H23&lt;&gt;"x"),'[1]Gesamt'!$A23,"")</f>
        <v>120</v>
      </c>
      <c r="B17" s="15" t="str">
        <f>IF(ISERROR(VLOOKUP($A17,'[1]Gesamt'!$A$4:$AG$251,2)),"",VLOOKUP($A17,'[1]Gesamt'!$A$4:$AG$251,2))</f>
        <v>Kues</v>
      </c>
      <c r="C17" s="15" t="str">
        <f>IF(ISERROR(VLOOKUP($A17,'[1]Gesamt'!$A$4:$AG$251,3)),"",VLOOKUP($A17,'[1]Gesamt'!$A$4:$AG$251,3))</f>
        <v>Marius</v>
      </c>
      <c r="D17" s="15" t="str">
        <f>IF(ISERROR(VLOOKUP($A17,'[1]Gesamt'!$A$4:$AG$251,29)),"",VLOOKUP($A17,'[1]Gesamt'!$A$4:$AG$251,29))</f>
        <v>Bad Bentheim</v>
      </c>
      <c r="E17" s="3">
        <f>IF(ISERROR(VLOOKUP($A17,'[1]Gesamt'!$A$4:$AG$251,9)),"",VLOOKUP($A17,'[1]Gesamt'!$A$4:$AG$251,9))</f>
        <v>38.57</v>
      </c>
      <c r="F17" s="3">
        <f>IF(ISERROR(VLOOKUP($A17,'[1]Gesamt'!$A$4:$AG$251,10)),"",VLOOKUP($A17,'[1]Gesamt'!$A$4:$AG$251,10))</f>
        <v>39.87</v>
      </c>
      <c r="G17" s="3">
        <f>IF(ISERROR(VLOOKUP($A17,'[1]Gesamt'!$A$4:$AG$251,11)),"",VLOOKUP($A17,'[1]Gesamt'!$A$4:$AG$251,11))</f>
        <v>39.46</v>
      </c>
      <c r="H17" s="3">
        <f>IF(ISERROR(VLOOKUP($A17,'[1]Gesamt'!$A$4:$AG$251,12)),"",VLOOKUP($A17,'[1]Gesamt'!$A$4:$AG$251,12))</f>
        <v>39.78</v>
      </c>
      <c r="I17" s="3">
        <f>IF(ISERROR(VLOOKUP($A17,'[1]Gesamt'!$A$4:$AG$251,13)),"",VLOOKUP($A17,'[1]Gesamt'!$A$4:$AG$251,13))</f>
        <v>0</v>
      </c>
      <c r="J17" s="3">
        <f>IF(ISERROR(VLOOKUP($A17,'[1]Gesamt'!$A$4:$AG$251,14)),"",VLOOKUP($A17,'[1]Gesamt'!$A$4:$AG$251,14))</f>
        <v>157.68</v>
      </c>
      <c r="K17" s="16">
        <v>14</v>
      </c>
      <c r="L17" s="4">
        <v>120</v>
      </c>
      <c r="M17" s="17">
        <f>IF(J17="","",ROUND(J17,2))</f>
        <v>157.68</v>
      </c>
    </row>
    <row r="18" spans="1:13" ht="12.75">
      <c r="A18" s="15">
        <f>IF(AND('[1]Gesamt'!$D49="x",'[1]Gesamt'!$E49="x",'[1]Gesamt'!$H49&lt;&gt;"x"),'[1]Gesamt'!$A49,"")</f>
        <v>146</v>
      </c>
      <c r="B18" s="15" t="str">
        <f>IF(ISERROR(VLOOKUP($A18,'[1]Gesamt'!$A$4:$AG$251,2)),"",VLOOKUP($A18,'[1]Gesamt'!$A$4:$AG$251,2))</f>
        <v>Claus </v>
      </c>
      <c r="C18" s="15" t="str">
        <f>IF(ISERROR(VLOOKUP($A18,'[1]Gesamt'!$A$4:$AG$251,3)),"",VLOOKUP($A18,'[1]Gesamt'!$A$4:$AG$251,3))</f>
        <v>Isabell</v>
      </c>
      <c r="D18" s="15" t="str">
        <f>IF(ISERROR(VLOOKUP($A18,'[1]Gesamt'!$A$4:$AG$251,29)),"",VLOOKUP($A18,'[1]Gesamt'!$A$4:$AG$251,29))</f>
        <v>Bergkamen</v>
      </c>
      <c r="E18" s="3">
        <f>IF(ISERROR(VLOOKUP($A18,'[1]Gesamt'!$A$4:$AG$251,9)),"",VLOOKUP($A18,'[1]Gesamt'!$A$4:$AG$251,9))</f>
        <v>39.25</v>
      </c>
      <c r="F18" s="3">
        <f>IF(ISERROR(VLOOKUP($A18,'[1]Gesamt'!$A$4:$AG$251,10)),"",VLOOKUP($A18,'[1]Gesamt'!$A$4:$AG$251,10))</f>
        <v>39.1</v>
      </c>
      <c r="G18" s="3">
        <f>IF(ISERROR(VLOOKUP($A18,'[1]Gesamt'!$A$4:$AG$251,11)),"",VLOOKUP($A18,'[1]Gesamt'!$A$4:$AG$251,11))</f>
        <v>40.01</v>
      </c>
      <c r="H18" s="3">
        <f>IF(ISERROR(VLOOKUP($A18,'[1]Gesamt'!$A$4:$AG$251,12)),"",VLOOKUP($A18,'[1]Gesamt'!$A$4:$AG$251,12))</f>
        <v>39.44</v>
      </c>
      <c r="I18" s="3">
        <f>IF(ISERROR(VLOOKUP($A18,'[1]Gesamt'!$A$4:$AG$251,13)),"",VLOOKUP($A18,'[1]Gesamt'!$A$4:$AG$251,13))</f>
        <v>0</v>
      </c>
      <c r="J18" s="3">
        <f>IF(ISERROR(VLOOKUP($A18,'[1]Gesamt'!$A$4:$AG$251,14)),"",VLOOKUP($A18,'[1]Gesamt'!$A$4:$AG$251,14))</f>
        <v>157.79999999999998</v>
      </c>
      <c r="K18" s="16">
        <v>15</v>
      </c>
      <c r="L18" s="4">
        <v>146</v>
      </c>
      <c r="M18" s="17">
        <f>IF(J18="","",ROUND(J18,2))</f>
        <v>157.8</v>
      </c>
    </row>
    <row r="19" spans="1:13" ht="12.75">
      <c r="A19" s="15">
        <f>IF(AND('[1]Gesamt'!$D45="x",'[1]Gesamt'!$E45="x",'[1]Gesamt'!$H45&lt;&gt;"x"),'[1]Gesamt'!$A45,"")</f>
        <v>142</v>
      </c>
      <c r="B19" s="15" t="str">
        <f>IF(ISERROR(VLOOKUP($A19,'[1]Gesamt'!$A$4:$AG$251,2)),"",VLOOKUP($A19,'[1]Gesamt'!$A$4:$AG$251,2))</f>
        <v>Pauling</v>
      </c>
      <c r="C19" s="15" t="str">
        <f>IF(ISERROR(VLOOKUP($A19,'[1]Gesamt'!$A$4:$AG$251,3)),"",VLOOKUP($A19,'[1]Gesamt'!$A$4:$AG$251,3))</f>
        <v>Johannes</v>
      </c>
      <c r="D19" s="15" t="str">
        <f>IF(ISERROR(VLOOKUP($A19,'[1]Gesamt'!$A$4:$AG$251,29)),"",VLOOKUP($A19,'[1]Gesamt'!$A$4:$AG$251,29))</f>
        <v>Bad Bentheim</v>
      </c>
      <c r="E19" s="3">
        <f>IF(ISERROR(VLOOKUP($A19,'[1]Gesamt'!$A$4:$AG$251,9)),"",VLOOKUP($A19,'[1]Gesamt'!$A$4:$AG$251,9))</f>
        <v>39.23</v>
      </c>
      <c r="F19" s="3">
        <f>IF(ISERROR(VLOOKUP($A19,'[1]Gesamt'!$A$4:$AG$251,10)),"",VLOOKUP($A19,'[1]Gesamt'!$A$4:$AG$251,10))</f>
        <v>39.53</v>
      </c>
      <c r="G19" s="3">
        <f>IF(ISERROR(VLOOKUP($A19,'[1]Gesamt'!$A$4:$AG$251,11)),"",VLOOKUP($A19,'[1]Gesamt'!$A$4:$AG$251,11))</f>
        <v>39.49</v>
      </c>
      <c r="H19" s="3">
        <f>IF(ISERROR(VLOOKUP($A19,'[1]Gesamt'!$A$4:$AG$251,12)),"",VLOOKUP($A19,'[1]Gesamt'!$A$4:$AG$251,12))</f>
        <v>39.56</v>
      </c>
      <c r="I19" s="3">
        <f>IF(ISERROR(VLOOKUP($A19,'[1]Gesamt'!$A$4:$AG$251,13)),"",VLOOKUP($A19,'[1]Gesamt'!$A$4:$AG$251,13))</f>
        <v>0</v>
      </c>
      <c r="J19" s="3">
        <f>IF(ISERROR(VLOOKUP($A19,'[1]Gesamt'!$A$4:$AG$251,14)),"",VLOOKUP($A19,'[1]Gesamt'!$A$4:$AG$251,14))</f>
        <v>157.81</v>
      </c>
      <c r="K19" s="16">
        <v>16</v>
      </c>
      <c r="L19" s="4">
        <v>142</v>
      </c>
      <c r="M19" s="17">
        <f>IF(J19="","",ROUND(J19,2))</f>
        <v>157.81</v>
      </c>
    </row>
    <row r="20" spans="1:13" ht="12.75">
      <c r="A20" s="15">
        <f>IF(AND('[1]Gesamt'!$D62="x",'[1]Gesamt'!$E62="x",'[1]Gesamt'!$H62&lt;&gt;"x"),'[1]Gesamt'!$A62,"")</f>
        <v>159</v>
      </c>
      <c r="B20" s="15" t="str">
        <f>IF(ISERROR(VLOOKUP($A20,'[1]Gesamt'!$A$4:$AG$251,2)),"",VLOOKUP($A20,'[1]Gesamt'!$A$4:$AG$251,2))</f>
        <v>Klemmer</v>
      </c>
      <c r="C20" s="15" t="str">
        <f>IF(ISERROR(VLOOKUP($A20,'[1]Gesamt'!$A$4:$AG$251,3)),"",VLOOKUP($A20,'[1]Gesamt'!$A$4:$AG$251,3))</f>
        <v>Daniel</v>
      </c>
      <c r="D20" s="15" t="str">
        <f>IF(ISERROR(VLOOKUP($A20,'[1]Gesamt'!$A$4:$AG$251,29)),"",VLOOKUP($A20,'[1]Gesamt'!$A$4:$AG$251,29))</f>
        <v>Friedrichsfeld</v>
      </c>
      <c r="E20" s="3">
        <f>IF(ISERROR(VLOOKUP($A20,'[1]Gesamt'!$A$4:$AG$251,9)),"",VLOOKUP($A20,'[1]Gesamt'!$A$4:$AG$251,9))</f>
        <v>39.31</v>
      </c>
      <c r="F20" s="3">
        <f>IF(ISERROR(VLOOKUP($A20,'[1]Gesamt'!$A$4:$AG$251,10)),"",VLOOKUP($A20,'[1]Gesamt'!$A$4:$AG$251,10))</f>
        <v>39.87</v>
      </c>
      <c r="G20" s="3">
        <f>IF(ISERROR(VLOOKUP($A20,'[1]Gesamt'!$A$4:$AG$251,11)),"",VLOOKUP($A20,'[1]Gesamt'!$A$4:$AG$251,11))</f>
        <v>40.02</v>
      </c>
      <c r="H20" s="3">
        <f>IF(ISERROR(VLOOKUP($A20,'[1]Gesamt'!$A$4:$AG$251,12)),"",VLOOKUP($A20,'[1]Gesamt'!$A$4:$AG$251,12))</f>
        <v>40.08</v>
      </c>
      <c r="I20" s="3">
        <f>IF(ISERROR(VLOOKUP($A20,'[1]Gesamt'!$A$4:$AG$251,13)),"",VLOOKUP($A20,'[1]Gesamt'!$A$4:$AG$251,13))</f>
        <v>0</v>
      </c>
      <c r="J20" s="3">
        <f>IF(ISERROR(VLOOKUP($A20,'[1]Gesamt'!$A$4:$AG$251,14)),"",VLOOKUP($A20,'[1]Gesamt'!$A$4:$AG$251,14))</f>
        <v>159.28000000000003</v>
      </c>
      <c r="K20" s="16">
        <v>17</v>
      </c>
      <c r="L20" s="4">
        <v>159</v>
      </c>
      <c r="M20" s="17">
        <f>IF(J20="","",ROUND(J20,2))</f>
        <v>159.28</v>
      </c>
    </row>
    <row r="21" spans="1:13" ht="12.75">
      <c r="A21" s="15">
        <f>IF(AND('[1]Gesamt'!$D37="x",'[1]Gesamt'!$E37="x",'[1]Gesamt'!$H37&lt;&gt;"x"),'[1]Gesamt'!$A37,"")</f>
        <v>134</v>
      </c>
      <c r="B21" s="15" t="str">
        <f>IF(ISERROR(VLOOKUP($A21,'[1]Gesamt'!$A$4:$AG$251,2)),"",VLOOKUP($A21,'[1]Gesamt'!$A$4:$AG$251,2))</f>
        <v>Schütt</v>
      </c>
      <c r="C21" s="15" t="str">
        <f>IF(ISERROR(VLOOKUP($A21,'[1]Gesamt'!$A$4:$AG$251,3)),"",VLOOKUP($A21,'[1]Gesamt'!$A$4:$AG$251,3))</f>
        <v>Jannik</v>
      </c>
      <c r="D21" s="15" t="str">
        <f>IF(ISERROR(VLOOKUP($A21,'[1]Gesamt'!$A$4:$AG$251,29)),"",VLOOKUP($A21,'[1]Gesamt'!$A$4:$AG$251,29))</f>
        <v>Kerpen</v>
      </c>
      <c r="E21" s="3">
        <f>IF(ISERROR(VLOOKUP($A21,'[1]Gesamt'!$A$4:$AG$251,9)),"",VLOOKUP($A21,'[1]Gesamt'!$A$4:$AG$251,9))</f>
        <v>39.12</v>
      </c>
      <c r="F21" s="3">
        <f>IF(ISERROR(VLOOKUP($A21,'[1]Gesamt'!$A$4:$AG$251,10)),"",VLOOKUP($A21,'[1]Gesamt'!$A$4:$AG$251,10))</f>
        <v>40.9</v>
      </c>
      <c r="G21" s="3">
        <f>IF(ISERROR(VLOOKUP($A21,'[1]Gesamt'!$A$4:$AG$251,11)),"",VLOOKUP($A21,'[1]Gesamt'!$A$4:$AG$251,11))</f>
        <v>39.46</v>
      </c>
      <c r="H21" s="3">
        <f>IF(ISERROR(VLOOKUP($A21,'[1]Gesamt'!$A$4:$AG$251,12)),"",VLOOKUP($A21,'[1]Gesamt'!$A$4:$AG$251,12))</f>
        <v>40.06</v>
      </c>
      <c r="I21" s="3">
        <f>IF(ISERROR(VLOOKUP($A21,'[1]Gesamt'!$A$4:$AG$251,13)),"",VLOOKUP($A21,'[1]Gesamt'!$A$4:$AG$251,13))</f>
        <v>0</v>
      </c>
      <c r="J21" s="3">
        <f>IF(ISERROR(VLOOKUP($A21,'[1]Gesamt'!$A$4:$AG$251,14)),"",VLOOKUP($A21,'[1]Gesamt'!$A$4:$AG$251,14))</f>
        <v>159.54</v>
      </c>
      <c r="K21" s="16">
        <v>18</v>
      </c>
      <c r="L21" s="4">
        <v>134</v>
      </c>
      <c r="M21" s="17">
        <f>IF(J21="","",ROUND(J21,2))</f>
        <v>159.54</v>
      </c>
    </row>
    <row r="22" spans="1:13" ht="12.75">
      <c r="A22" s="15">
        <f>IF(AND('[1]Gesamt'!$D46="x",'[1]Gesamt'!$E46="x",'[1]Gesamt'!$H46&lt;&gt;"x"),'[1]Gesamt'!$A46,"")</f>
        <v>143</v>
      </c>
      <c r="B22" s="15" t="str">
        <f>IF(ISERROR(VLOOKUP($A22,'[1]Gesamt'!$A$4:$AG$251,2)),"",VLOOKUP($A22,'[1]Gesamt'!$A$4:$AG$251,2))</f>
        <v>Wolters</v>
      </c>
      <c r="C22" s="15" t="str">
        <f>IF(ISERROR(VLOOKUP($A22,'[1]Gesamt'!$A$4:$AG$251,3)),"",VLOOKUP($A22,'[1]Gesamt'!$A$4:$AG$251,3))</f>
        <v>Vanessa</v>
      </c>
      <c r="D22" s="15" t="str">
        <f>IF(ISERROR(VLOOKUP($A22,'[1]Gesamt'!$A$4:$AG$251,29)),"",VLOOKUP($A22,'[1]Gesamt'!$A$4:$AG$251,29))</f>
        <v>Kerpen</v>
      </c>
      <c r="E22" s="3">
        <f>IF(ISERROR(VLOOKUP($A22,'[1]Gesamt'!$A$4:$AG$251,9)),"",VLOOKUP($A22,'[1]Gesamt'!$A$4:$AG$251,9))</f>
        <v>42.48</v>
      </c>
      <c r="F22" s="3">
        <f>IF(ISERROR(VLOOKUP($A22,'[1]Gesamt'!$A$4:$AG$251,10)),"",VLOOKUP($A22,'[1]Gesamt'!$A$4:$AG$251,10))</f>
        <v>39.32</v>
      </c>
      <c r="G22" s="3">
        <f>IF(ISERROR(VLOOKUP($A22,'[1]Gesamt'!$A$4:$AG$251,11)),"",VLOOKUP($A22,'[1]Gesamt'!$A$4:$AG$251,11))</f>
        <v>40.13</v>
      </c>
      <c r="H22" s="3">
        <f>IF(ISERROR(VLOOKUP($A22,'[1]Gesamt'!$A$4:$AG$251,12)),"",VLOOKUP($A22,'[1]Gesamt'!$A$4:$AG$251,12))</f>
        <v>39.69</v>
      </c>
      <c r="I22" s="3">
        <f>IF(ISERROR(VLOOKUP($A22,'[1]Gesamt'!$A$4:$AG$251,13)),"",VLOOKUP($A22,'[1]Gesamt'!$A$4:$AG$251,13))</f>
        <v>0</v>
      </c>
      <c r="J22" s="3">
        <f>IF(ISERROR(VLOOKUP($A22,'[1]Gesamt'!$A$4:$AG$251,14)),"",VLOOKUP($A22,'[1]Gesamt'!$A$4:$AG$251,14))</f>
        <v>161.62</v>
      </c>
      <c r="K22" s="16">
        <v>19</v>
      </c>
      <c r="L22" s="4">
        <v>143</v>
      </c>
      <c r="M22" s="17">
        <f>IF(J22="","",ROUND(J22,2))</f>
        <v>161.62</v>
      </c>
    </row>
    <row r="23" spans="1:2" ht="12.75">
      <c r="A23" s="18"/>
      <c r="B23" s="31"/>
    </row>
  </sheetData>
  <sheetProtection/>
  <mergeCells count="1">
    <mergeCell ref="C2:D2"/>
  </mergeCells>
  <printOptions gridLines="1"/>
  <pageMargins left="0.35433070866141736" right="0.35433070866141736" top="0.7480314960629921" bottom="0.984251968503937" header="0.31496062992125984" footer="0.5118110236220472"/>
  <pageSetup fitToHeight="5" horizontalDpi="300" verticalDpi="300" orientation="landscape" pageOrder="overThenDown" paperSize="9" scale="125" r:id="rId1"/>
  <headerFooter alignWithMargins="0">
    <oddHeader>&amp;C&amp;"Arial,Fett"&amp;20 25. Viersener Seifenkistenrennen</oddHeader>
    <oddFooter>&amp;LSeifenkistenverein Viersen 84 e.V.&amp;C&amp;P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M47"/>
  <sheetViews>
    <sheetView view="pageLayout" workbookViewId="0" topLeftCell="A1">
      <selection activeCell="N44" sqref="N44"/>
    </sheetView>
  </sheetViews>
  <sheetFormatPr defaultColWidth="11.421875" defaultRowHeight="12.75"/>
  <cols>
    <col min="1" max="1" width="6.8515625" style="2" bestFit="1" customWidth="1"/>
    <col min="2" max="3" width="10.7109375" style="2" customWidth="1"/>
    <col min="4" max="4" width="12.8515625" style="2" customWidth="1"/>
    <col min="5" max="8" width="10.7109375" style="2" customWidth="1"/>
    <col min="9" max="9" width="10.7109375" style="19" customWidth="1"/>
    <col min="10" max="10" width="11.00390625" style="2" customWidth="1"/>
    <col min="11" max="11" width="5.8515625" style="18" customWidth="1"/>
    <col min="12" max="13" width="0" style="2" hidden="1" customWidth="1"/>
    <col min="14" max="16384" width="11.421875" style="2" customWidth="1"/>
  </cols>
  <sheetData>
    <row r="1" spans="1:11" ht="54.75" customHeight="1">
      <c r="A1" s="1" t="s">
        <v>15</v>
      </c>
      <c r="B1" s="1"/>
      <c r="C1" s="1"/>
      <c r="D1" s="1"/>
      <c r="E1" s="1"/>
      <c r="F1" s="1"/>
      <c r="G1" s="1"/>
      <c r="H1" s="1"/>
      <c r="I1" s="5"/>
      <c r="J1" s="6"/>
      <c r="K1" s="7"/>
    </row>
    <row r="2" spans="1:11" ht="21" customHeight="1">
      <c r="A2" s="8"/>
      <c r="B2" s="8"/>
      <c r="C2" s="34" t="s">
        <v>0</v>
      </c>
      <c r="D2" s="35"/>
      <c r="E2" s="9" t="str">
        <f>'[1]Gesamt'!I2</f>
        <v>j</v>
      </c>
      <c r="F2" s="9" t="str">
        <f>'[1]Gesamt'!J2</f>
        <v>j</v>
      </c>
      <c r="G2" s="9" t="str">
        <f>'[1]Gesamt'!K2</f>
        <v>j</v>
      </c>
      <c r="H2" s="9" t="str">
        <f>'[1]Gesamt'!L2</f>
        <v>j</v>
      </c>
      <c r="I2" s="9" t="str">
        <f>'[1]Gesamt'!M2</f>
        <v>n</v>
      </c>
      <c r="J2" s="10"/>
      <c r="K2" s="11"/>
    </row>
    <row r="3" spans="1:13" s="4" customFormat="1" ht="33" customHeight="1">
      <c r="A3" s="12" t="s">
        <v>12</v>
      </c>
      <c r="B3" s="13" t="s">
        <v>1</v>
      </c>
      <c r="C3" s="13" t="s">
        <v>2</v>
      </c>
      <c r="D3" s="13" t="s">
        <v>10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4" t="s">
        <v>9</v>
      </c>
      <c r="L3" s="4" t="s">
        <v>13</v>
      </c>
      <c r="M3" s="4" t="s">
        <v>14</v>
      </c>
    </row>
    <row r="4" spans="1:13" ht="12" customHeight="1">
      <c r="A4" s="15">
        <f>IF(AND('[1]Gesamt'!$D112="x",'[1]Gesamt'!$F112="x",'[1]Gesamt'!$G112&lt;&gt;"x",'[1]Gesamt'!$H112&lt;&gt;"x"),'[1]Gesamt'!A112,"")</f>
        <v>310</v>
      </c>
      <c r="B4" s="15" t="str">
        <f>IF(ISERROR(VLOOKUP($A4,'[1]Gesamt'!$A$4:$AG$251,2)),"",VLOOKUP($A4,'[1]Gesamt'!$A$4:$AG$251,2))</f>
        <v>Förster</v>
      </c>
      <c r="C4" s="15" t="str">
        <f>IF(ISERROR(VLOOKUP($A4,'[1]Gesamt'!$A$4:$AG$251,3)),"",VLOOKUP($A4,'[1]Gesamt'!$A$4:$AG$251,3))</f>
        <v>Jan</v>
      </c>
      <c r="D4" s="15" t="str">
        <f>IF(ISERROR(VLOOKUP($A4,'[1]Gesamt'!$A$4:$AG$251,29)),"",VLOOKUP($A4,'[1]Gesamt'!$A$4:$AG$251,29))</f>
        <v>Simmerath</v>
      </c>
      <c r="E4" s="3">
        <f>IF(ISERROR(VLOOKUP($A4,'[1]Gesamt'!$A$4:$AG$251,9)),"",VLOOKUP($A4,'[1]Gesamt'!$A$4:$AG$251,9))</f>
        <v>36.45</v>
      </c>
      <c r="F4" s="3">
        <f>IF(ISERROR(VLOOKUP($A4,'[1]Gesamt'!$A$4:$AG$251,10)),"",VLOOKUP($A4,'[1]Gesamt'!$A$4:$AG$251,10))</f>
        <v>36.42</v>
      </c>
      <c r="G4" s="3">
        <f>IF(ISERROR(VLOOKUP($A4,'[1]Gesamt'!$A$4:$AG$251,11)),"",VLOOKUP($A4,'[1]Gesamt'!$A$4:$AG$251,11))</f>
        <v>36.69</v>
      </c>
      <c r="H4" s="3">
        <f>IF(ISERROR(VLOOKUP($A4,'[1]Gesamt'!$A$4:$AG$251,12)),"",VLOOKUP($A4,'[1]Gesamt'!$A$4:$AG$251,12))</f>
        <v>36.69</v>
      </c>
      <c r="I4" s="3">
        <f>IF(ISERROR(VLOOKUP($A4,'[1]Gesamt'!$A$4:$AG$251,13)),"",VLOOKUP($A4,'[1]Gesamt'!$A$4:$AG$251,13))</f>
        <v>0</v>
      </c>
      <c r="J4" s="3">
        <f>IF(ISERROR(VLOOKUP($A4,'[1]Gesamt'!$A$4:$AG$251,14)),"",VLOOKUP($A4,'[1]Gesamt'!$A$4:$AG$251,14))</f>
        <v>146.25</v>
      </c>
      <c r="K4" s="16">
        <f>IF(OR(M4="",M4=99999),"",RANK(M4,M:M,1))</f>
        <v>1</v>
      </c>
      <c r="L4" s="4">
        <v>310</v>
      </c>
      <c r="M4" s="17">
        <f>IF(J4="","",ROUND(J4,2))</f>
        <v>146.25</v>
      </c>
    </row>
    <row r="5" spans="1:13" ht="12" customHeight="1">
      <c r="A5" s="15">
        <f>IF(AND('[1]Gesamt'!$D110="x",'[1]Gesamt'!$F110="x",'[1]Gesamt'!$G110&lt;&gt;"x",'[1]Gesamt'!$H110&lt;&gt;"x"),'[1]Gesamt'!A110,"")</f>
        <v>308</v>
      </c>
      <c r="B5" s="15" t="str">
        <f>IF(ISERROR(VLOOKUP($A5,'[1]Gesamt'!$A$4:$AG$251,2)),"",VLOOKUP($A5,'[1]Gesamt'!$A$4:$AG$251,2))</f>
        <v>Förster</v>
      </c>
      <c r="C5" s="15" t="str">
        <f>IF(ISERROR(VLOOKUP($A5,'[1]Gesamt'!$A$4:$AG$251,3)),"",VLOOKUP($A5,'[1]Gesamt'!$A$4:$AG$251,3))</f>
        <v>Lars </v>
      </c>
      <c r="D5" s="15" t="str">
        <f>IF(ISERROR(VLOOKUP($A5,'[1]Gesamt'!$A$4:$AG$251,29)),"",VLOOKUP($A5,'[1]Gesamt'!$A$4:$AG$251,29))</f>
        <v>Simmerath</v>
      </c>
      <c r="E5" s="3">
        <f>IF(ISERROR(VLOOKUP($A5,'[1]Gesamt'!$A$4:$AG$251,9)),"",VLOOKUP($A5,'[1]Gesamt'!$A$4:$AG$251,9))</f>
        <v>36.3</v>
      </c>
      <c r="F5" s="3">
        <f>IF(ISERROR(VLOOKUP($A5,'[1]Gesamt'!$A$4:$AG$251,10)),"",VLOOKUP($A5,'[1]Gesamt'!$A$4:$AG$251,10))</f>
        <v>36.82</v>
      </c>
      <c r="G5" s="3">
        <f>IF(ISERROR(VLOOKUP($A5,'[1]Gesamt'!$A$4:$AG$251,11)),"",VLOOKUP($A5,'[1]Gesamt'!$A$4:$AG$251,11))</f>
        <v>36.74</v>
      </c>
      <c r="H5" s="3">
        <f>IF(ISERROR(VLOOKUP($A5,'[1]Gesamt'!$A$4:$AG$251,12)),"",VLOOKUP($A5,'[1]Gesamt'!$A$4:$AG$251,12))</f>
        <v>36.82</v>
      </c>
      <c r="I5" s="3">
        <f>IF(ISERROR(VLOOKUP($A5,'[1]Gesamt'!$A$4:$AG$251,13)),"",VLOOKUP($A5,'[1]Gesamt'!$A$4:$AG$251,13))</f>
        <v>0</v>
      </c>
      <c r="J5" s="3">
        <f>IF(ISERROR(VLOOKUP($A5,'[1]Gesamt'!$A$4:$AG$251,14)),"",VLOOKUP($A5,'[1]Gesamt'!$A$4:$AG$251,14))</f>
        <v>146.68</v>
      </c>
      <c r="K5" s="16">
        <f>IF(OR(M5="",M5=99999),"",RANK(M5,M:M,1))</f>
        <v>2</v>
      </c>
      <c r="L5" s="4">
        <v>308</v>
      </c>
      <c r="M5" s="17">
        <f>IF(J5="","",ROUND(J5,2))</f>
        <v>146.68</v>
      </c>
    </row>
    <row r="6" spans="1:13" ht="12" customHeight="1">
      <c r="A6" s="15">
        <f>IF(AND('[1]Gesamt'!$D107="x",'[1]Gesamt'!$F107="x",'[1]Gesamt'!$G107&lt;&gt;"x",'[1]Gesamt'!$H107&lt;&gt;"x"),'[1]Gesamt'!A107,"")</f>
        <v>305</v>
      </c>
      <c r="B6" s="15" t="str">
        <f>IF(ISERROR(VLOOKUP($A6,'[1]Gesamt'!$A$4:$AG$251,2)),"",VLOOKUP($A6,'[1]Gesamt'!$A$4:$AG$251,2))</f>
        <v>Stagge</v>
      </c>
      <c r="C6" s="15" t="str">
        <f>IF(ISERROR(VLOOKUP($A6,'[1]Gesamt'!$A$4:$AG$251,3)),"",VLOOKUP($A6,'[1]Gesamt'!$A$4:$AG$251,3))</f>
        <v>Jonas</v>
      </c>
      <c r="D6" s="15" t="str">
        <f>IF(ISERROR(VLOOKUP($A6,'[1]Gesamt'!$A$4:$AG$251,29)),"",VLOOKUP($A6,'[1]Gesamt'!$A$4:$AG$251,29))</f>
        <v>Rheine</v>
      </c>
      <c r="E6" s="3">
        <f>IF(ISERROR(VLOOKUP($A6,'[1]Gesamt'!$A$4:$AG$251,9)),"",VLOOKUP($A6,'[1]Gesamt'!$A$4:$AG$251,9))</f>
        <v>36.61</v>
      </c>
      <c r="F6" s="3">
        <f>IF(ISERROR(VLOOKUP($A6,'[1]Gesamt'!$A$4:$AG$251,10)),"",VLOOKUP($A6,'[1]Gesamt'!$A$4:$AG$251,10))</f>
        <v>36.58</v>
      </c>
      <c r="G6" s="3">
        <f>IF(ISERROR(VLOOKUP($A6,'[1]Gesamt'!$A$4:$AG$251,11)),"",VLOOKUP($A6,'[1]Gesamt'!$A$4:$AG$251,11))</f>
        <v>36.8</v>
      </c>
      <c r="H6" s="3">
        <f>IF(ISERROR(VLOOKUP($A6,'[1]Gesamt'!$A$4:$AG$251,12)),"",VLOOKUP($A6,'[1]Gesamt'!$A$4:$AG$251,12))</f>
        <v>36.72</v>
      </c>
      <c r="I6" s="3">
        <f>IF(ISERROR(VLOOKUP($A6,'[1]Gesamt'!$A$4:$AG$251,13)),"",VLOOKUP($A6,'[1]Gesamt'!$A$4:$AG$251,13))</f>
        <v>0</v>
      </c>
      <c r="J6" s="3">
        <f>IF(ISERROR(VLOOKUP($A6,'[1]Gesamt'!$A$4:$AG$251,14)),"",VLOOKUP($A6,'[1]Gesamt'!$A$4:$AG$251,14))</f>
        <v>146.70999999999998</v>
      </c>
      <c r="K6" s="16">
        <f>IF(OR(M6="",M6=99999),"",RANK(M6,M:M,1))</f>
        <v>3</v>
      </c>
      <c r="L6" s="4">
        <v>305</v>
      </c>
      <c r="M6" s="17">
        <f>IF(J6="","",ROUND(J6,2))</f>
        <v>146.71</v>
      </c>
    </row>
    <row r="7" spans="1:13" ht="12" customHeight="1">
      <c r="A7" s="15">
        <f>IF(AND('[1]Gesamt'!$D104="x",'[1]Gesamt'!$F104="x",'[1]Gesamt'!$G104&lt;&gt;"x",'[1]Gesamt'!$H104&lt;&gt;"x"),'[1]Gesamt'!A104,"")</f>
        <v>302</v>
      </c>
      <c r="B7" s="15" t="str">
        <f>IF(ISERROR(VLOOKUP($A7,'[1]Gesamt'!$A$4:$AG$251,2)),"",VLOOKUP($A7,'[1]Gesamt'!$A$4:$AG$251,2))</f>
        <v>Förster</v>
      </c>
      <c r="C7" s="15" t="str">
        <f>IF(ISERROR(VLOOKUP($A7,'[1]Gesamt'!$A$4:$AG$251,3)),"",VLOOKUP($A7,'[1]Gesamt'!$A$4:$AG$251,3))</f>
        <v>Stefan</v>
      </c>
      <c r="D7" s="15" t="str">
        <f>IF(ISERROR(VLOOKUP($A7,'[1]Gesamt'!$A$4:$AG$251,29)),"",VLOOKUP($A7,'[1]Gesamt'!$A$4:$AG$251,29))</f>
        <v>Kerpen</v>
      </c>
      <c r="E7" s="3">
        <f>IF(ISERROR(VLOOKUP($A7,'[1]Gesamt'!$A$4:$AG$251,9)),"",VLOOKUP($A7,'[1]Gesamt'!$A$4:$AG$251,9))</f>
        <v>36.39</v>
      </c>
      <c r="F7" s="3">
        <f>IF(ISERROR(VLOOKUP($A7,'[1]Gesamt'!$A$4:$AG$251,10)),"",VLOOKUP($A7,'[1]Gesamt'!$A$4:$AG$251,10))</f>
        <v>37</v>
      </c>
      <c r="G7" s="3">
        <f>IF(ISERROR(VLOOKUP($A7,'[1]Gesamt'!$A$4:$AG$251,11)),"",VLOOKUP($A7,'[1]Gesamt'!$A$4:$AG$251,11))</f>
        <v>36.74</v>
      </c>
      <c r="H7" s="3">
        <f>IF(ISERROR(VLOOKUP($A7,'[1]Gesamt'!$A$4:$AG$251,12)),"",VLOOKUP($A7,'[1]Gesamt'!$A$4:$AG$251,12))</f>
        <v>36.65</v>
      </c>
      <c r="I7" s="3">
        <f>IF(ISERROR(VLOOKUP($A7,'[1]Gesamt'!$A$4:$AG$251,13)),"",VLOOKUP($A7,'[1]Gesamt'!$A$4:$AG$251,13))</f>
        <v>0</v>
      </c>
      <c r="J7" s="3">
        <f>IF(ISERROR(VLOOKUP($A7,'[1]Gesamt'!$A$4:$AG$251,14)),"",VLOOKUP($A7,'[1]Gesamt'!$A$4:$AG$251,14))</f>
        <v>146.78</v>
      </c>
      <c r="K7" s="16">
        <f>IF(OR(M7="",M7=99999),"",RANK(M7,M:M,1))</f>
        <v>4</v>
      </c>
      <c r="L7" s="4">
        <v>302</v>
      </c>
      <c r="M7" s="17">
        <f>IF(J7="","",ROUND(J7,2))</f>
        <v>146.78</v>
      </c>
    </row>
    <row r="8" spans="1:13" ht="12" customHeight="1">
      <c r="A8" s="15">
        <f>IF(AND('[1]Gesamt'!$D106="x",'[1]Gesamt'!$F106="x",'[1]Gesamt'!$G106&lt;&gt;"x",'[1]Gesamt'!$H106&lt;&gt;"x"),'[1]Gesamt'!A106,"")</f>
        <v>304</v>
      </c>
      <c r="B8" s="15" t="str">
        <f>IF(ISERROR(VLOOKUP($A8,'[1]Gesamt'!$A$4:$AG$251,2)),"",VLOOKUP($A8,'[1]Gesamt'!$A$4:$AG$251,2))</f>
        <v>Jost</v>
      </c>
      <c r="C8" s="15" t="str">
        <f>IF(ISERROR(VLOOKUP($A8,'[1]Gesamt'!$A$4:$AG$251,3)),"",VLOOKUP($A8,'[1]Gesamt'!$A$4:$AG$251,3))</f>
        <v>Patrick</v>
      </c>
      <c r="D8" s="15" t="str">
        <f>IF(ISERROR(VLOOKUP($A8,'[1]Gesamt'!$A$4:$AG$251,29)),"",VLOOKUP($A8,'[1]Gesamt'!$A$4:$AG$251,29))</f>
        <v>Kerpen</v>
      </c>
      <c r="E8" s="3">
        <f>IF(ISERROR(VLOOKUP($A8,'[1]Gesamt'!$A$4:$AG$251,9)),"",VLOOKUP($A8,'[1]Gesamt'!$A$4:$AG$251,9))</f>
        <v>36.48</v>
      </c>
      <c r="F8" s="3">
        <f>IF(ISERROR(VLOOKUP($A8,'[1]Gesamt'!$A$4:$AG$251,10)),"",VLOOKUP($A8,'[1]Gesamt'!$A$4:$AG$251,10))</f>
        <v>36.97</v>
      </c>
      <c r="G8" s="3">
        <f>IF(ISERROR(VLOOKUP($A8,'[1]Gesamt'!$A$4:$AG$251,11)),"",VLOOKUP($A8,'[1]Gesamt'!$A$4:$AG$251,11))</f>
        <v>36.86</v>
      </c>
      <c r="H8" s="3">
        <f>IF(ISERROR(VLOOKUP($A8,'[1]Gesamt'!$A$4:$AG$251,12)),"",VLOOKUP($A8,'[1]Gesamt'!$A$4:$AG$251,12))</f>
        <v>36.93</v>
      </c>
      <c r="I8" s="3">
        <f>IF(ISERROR(VLOOKUP($A8,'[1]Gesamt'!$A$4:$AG$251,13)),"",VLOOKUP($A8,'[1]Gesamt'!$A$4:$AG$251,13))</f>
        <v>0</v>
      </c>
      <c r="J8" s="3">
        <f>IF(ISERROR(VLOOKUP($A8,'[1]Gesamt'!$A$4:$AG$251,14)),"",VLOOKUP($A8,'[1]Gesamt'!$A$4:$AG$251,14))</f>
        <v>147.23999999999998</v>
      </c>
      <c r="K8" s="16">
        <f>IF(OR(M8="",M8=99999),"",RANK(M8,M:M,1))</f>
        <v>5</v>
      </c>
      <c r="L8" s="4">
        <v>304</v>
      </c>
      <c r="M8" s="17">
        <f>IF(J8="","",ROUND(J8,2))</f>
        <v>147.24</v>
      </c>
    </row>
    <row r="9" spans="1:13" ht="12" customHeight="1">
      <c r="A9" s="15">
        <f>IF(AND('[1]Gesamt'!$D103="x",'[1]Gesamt'!$F103="x",'[1]Gesamt'!$G103&lt;&gt;"x",'[1]Gesamt'!$H103&lt;&gt;"x"),'[1]Gesamt'!A103,"")</f>
        <v>301</v>
      </c>
      <c r="B9" s="15" t="str">
        <f>IF(ISERROR(VLOOKUP($A9,'[1]Gesamt'!$A$4:$AG$251,2)),"",VLOOKUP($A9,'[1]Gesamt'!$A$4:$AG$251,2))</f>
        <v>Jost</v>
      </c>
      <c r="C9" s="15" t="str">
        <f>IF(ISERROR(VLOOKUP($A9,'[1]Gesamt'!$A$4:$AG$251,3)),"",VLOOKUP($A9,'[1]Gesamt'!$A$4:$AG$251,3))</f>
        <v>Marcel</v>
      </c>
      <c r="D9" s="15" t="str">
        <f>IF(ISERROR(VLOOKUP($A9,'[1]Gesamt'!$A$4:$AG$251,29)),"",VLOOKUP($A9,'[1]Gesamt'!$A$4:$AG$251,29))</f>
        <v>Kerpen</v>
      </c>
      <c r="E9" s="3">
        <f>IF(ISERROR(VLOOKUP($A9,'[1]Gesamt'!$A$4:$AG$251,9)),"",VLOOKUP($A9,'[1]Gesamt'!$A$4:$AG$251,9))</f>
        <v>36.67</v>
      </c>
      <c r="F9" s="3">
        <f>IF(ISERROR(VLOOKUP($A9,'[1]Gesamt'!$A$4:$AG$251,10)),"",VLOOKUP($A9,'[1]Gesamt'!$A$4:$AG$251,10))</f>
        <v>36.81</v>
      </c>
      <c r="G9" s="3">
        <f>IF(ISERROR(VLOOKUP($A9,'[1]Gesamt'!$A$4:$AG$251,11)),"",VLOOKUP($A9,'[1]Gesamt'!$A$4:$AG$251,11))</f>
        <v>36.99</v>
      </c>
      <c r="H9" s="3">
        <f>IF(ISERROR(VLOOKUP($A9,'[1]Gesamt'!$A$4:$AG$251,12)),"",VLOOKUP($A9,'[1]Gesamt'!$A$4:$AG$251,12))</f>
        <v>36.85</v>
      </c>
      <c r="I9" s="3">
        <f>IF(ISERROR(VLOOKUP($A9,'[1]Gesamt'!$A$4:$AG$251,13)),"",VLOOKUP($A9,'[1]Gesamt'!$A$4:$AG$251,13))</f>
        <v>0</v>
      </c>
      <c r="J9" s="3">
        <f>IF(ISERROR(VLOOKUP($A9,'[1]Gesamt'!$A$4:$AG$251,14)),"",VLOOKUP($A9,'[1]Gesamt'!$A$4:$AG$251,14))</f>
        <v>147.32</v>
      </c>
      <c r="K9" s="16">
        <f>IF(OR(M9="",M9=99999),"",RANK(M9,M:M,1))</f>
        <v>6</v>
      </c>
      <c r="L9" s="4">
        <v>301</v>
      </c>
      <c r="M9" s="17">
        <f>IF(J9="","",ROUND(J9,2))</f>
        <v>147.32</v>
      </c>
    </row>
    <row r="10" spans="1:13" ht="12" customHeight="1">
      <c r="A10" s="15">
        <f>IF(AND('[1]Gesamt'!$D135="x",'[1]Gesamt'!$F135="x",'[1]Gesamt'!$G135&lt;&gt;"x",'[1]Gesamt'!$H135&lt;&gt;"x"),'[1]Gesamt'!A135,"")</f>
        <v>333</v>
      </c>
      <c r="B10" s="15" t="str">
        <f>IF(ISERROR(VLOOKUP($A10,'[1]Gesamt'!$A$4:$AG$251,2)),"",VLOOKUP($A10,'[1]Gesamt'!$A$4:$AG$251,2))</f>
        <v>Wunderlich</v>
      </c>
      <c r="C10" s="15" t="str">
        <f>IF(ISERROR(VLOOKUP($A10,'[1]Gesamt'!$A$4:$AG$251,3)),"",VLOOKUP($A10,'[1]Gesamt'!$A$4:$AG$251,3))</f>
        <v>Lena</v>
      </c>
      <c r="D10" s="15" t="str">
        <f>IF(ISERROR(VLOOKUP($A10,'[1]Gesamt'!$A$4:$AG$251,29)),"",VLOOKUP($A10,'[1]Gesamt'!$A$4:$AG$251,29))</f>
        <v>Ruppichteroth</v>
      </c>
      <c r="E10" s="3">
        <f>IF(ISERROR(VLOOKUP($A10,'[1]Gesamt'!$A$4:$AG$251,9)),"",VLOOKUP($A10,'[1]Gesamt'!$A$4:$AG$251,9))</f>
        <v>36.78</v>
      </c>
      <c r="F10" s="3">
        <f>IF(ISERROR(VLOOKUP($A10,'[1]Gesamt'!$A$4:$AG$251,10)),"",VLOOKUP($A10,'[1]Gesamt'!$A$4:$AG$251,10))</f>
        <v>36.77</v>
      </c>
      <c r="G10" s="3">
        <f>IF(ISERROR(VLOOKUP($A10,'[1]Gesamt'!$A$4:$AG$251,11)),"",VLOOKUP($A10,'[1]Gesamt'!$A$4:$AG$251,11))</f>
        <v>36.85</v>
      </c>
      <c r="H10" s="3">
        <f>IF(ISERROR(VLOOKUP($A10,'[1]Gesamt'!$A$4:$AG$251,12)),"",VLOOKUP($A10,'[1]Gesamt'!$A$4:$AG$251,12))</f>
        <v>36.94</v>
      </c>
      <c r="I10" s="3">
        <f>IF(ISERROR(VLOOKUP($A10,'[1]Gesamt'!$A$4:$AG$251,13)),"",VLOOKUP($A10,'[1]Gesamt'!$A$4:$AG$251,13))</f>
        <v>0</v>
      </c>
      <c r="J10" s="3">
        <f>IF(ISERROR(VLOOKUP($A10,'[1]Gesamt'!$A$4:$AG$251,14)),"",VLOOKUP($A10,'[1]Gesamt'!$A$4:$AG$251,14))</f>
        <v>147.34</v>
      </c>
      <c r="K10" s="16">
        <f>IF(OR(M10="",M10=99999),"",RANK(M10,M:M,1))</f>
        <v>7</v>
      </c>
      <c r="L10" s="4">
        <v>333</v>
      </c>
      <c r="M10" s="17">
        <f>IF(J10="","",ROUND(J10,2))</f>
        <v>147.34</v>
      </c>
    </row>
    <row r="11" spans="1:13" ht="12" customHeight="1">
      <c r="A11" s="15">
        <f>IF(AND('[1]Gesamt'!$D123="x",'[1]Gesamt'!$F123="x",'[1]Gesamt'!$G123&lt;&gt;"x",'[1]Gesamt'!$H123&lt;&gt;"x"),'[1]Gesamt'!A123,"")</f>
        <v>321</v>
      </c>
      <c r="B11" s="15" t="str">
        <f>IF(ISERROR(VLOOKUP($A11,'[1]Gesamt'!$A$4:$AG$251,2)),"",VLOOKUP($A11,'[1]Gesamt'!$A$4:$AG$251,2))</f>
        <v>Hummels</v>
      </c>
      <c r="C11" s="15" t="str">
        <f>IF(ISERROR(VLOOKUP($A11,'[1]Gesamt'!$A$4:$AG$251,3)),"",VLOOKUP($A11,'[1]Gesamt'!$A$4:$AG$251,3))</f>
        <v>Melissa</v>
      </c>
      <c r="D11" s="15" t="str">
        <f>IF(ISERROR(VLOOKUP($A11,'[1]Gesamt'!$A$4:$AG$251,29)),"",VLOOKUP($A11,'[1]Gesamt'!$A$4:$AG$251,29))</f>
        <v>Stromberg</v>
      </c>
      <c r="E11" s="3">
        <f>IF(ISERROR(VLOOKUP($A11,'[1]Gesamt'!$A$4:$AG$251,9)),"",VLOOKUP($A11,'[1]Gesamt'!$A$4:$AG$251,9))</f>
        <v>36.47</v>
      </c>
      <c r="F11" s="3">
        <f>IF(ISERROR(VLOOKUP($A11,'[1]Gesamt'!$A$4:$AG$251,10)),"",VLOOKUP($A11,'[1]Gesamt'!$A$4:$AG$251,10))</f>
        <v>37.01</v>
      </c>
      <c r="G11" s="3">
        <f>IF(ISERROR(VLOOKUP($A11,'[1]Gesamt'!$A$4:$AG$251,11)),"",VLOOKUP($A11,'[1]Gesamt'!$A$4:$AG$251,11))</f>
        <v>36.93</v>
      </c>
      <c r="H11" s="3">
        <f>IF(ISERROR(VLOOKUP($A11,'[1]Gesamt'!$A$4:$AG$251,12)),"",VLOOKUP($A11,'[1]Gesamt'!$A$4:$AG$251,12))</f>
        <v>37.34</v>
      </c>
      <c r="I11" s="3">
        <f>IF(ISERROR(VLOOKUP($A11,'[1]Gesamt'!$A$4:$AG$251,13)),"",VLOOKUP($A11,'[1]Gesamt'!$A$4:$AG$251,13))</f>
        <v>0</v>
      </c>
      <c r="J11" s="3">
        <f>IF(ISERROR(VLOOKUP($A11,'[1]Gesamt'!$A$4:$AG$251,14)),"",VLOOKUP($A11,'[1]Gesamt'!$A$4:$AG$251,14))</f>
        <v>147.75</v>
      </c>
      <c r="K11" s="16">
        <f>IF(OR(M11="",M11=99999),"",RANK(M11,M:M,1))</f>
        <v>8</v>
      </c>
      <c r="L11" s="4">
        <v>321</v>
      </c>
      <c r="M11" s="17">
        <f>IF(J11="","",ROUND(J11,2))</f>
        <v>147.75</v>
      </c>
    </row>
    <row r="12" spans="1:13" ht="12" customHeight="1">
      <c r="A12" s="15">
        <f>IF(AND('[1]Gesamt'!$D141="x",'[1]Gesamt'!$F141="x",'[1]Gesamt'!$G141&lt;&gt;"x",'[1]Gesamt'!$H141&lt;&gt;"x"),'[1]Gesamt'!A141,"")</f>
        <v>339</v>
      </c>
      <c r="B12" s="15" t="str">
        <f>IF(ISERROR(VLOOKUP($A12,'[1]Gesamt'!$A$4:$AG$251,2)),"",VLOOKUP($A12,'[1]Gesamt'!$A$4:$AG$251,2))</f>
        <v>Förster</v>
      </c>
      <c r="C12" s="15" t="str">
        <f>IF(ISERROR(VLOOKUP($A12,'[1]Gesamt'!$A$4:$AG$251,3)),"",VLOOKUP($A12,'[1]Gesamt'!$A$4:$AG$251,3))</f>
        <v>Hannah</v>
      </c>
      <c r="D12" s="15" t="str">
        <f>IF(ISERROR(VLOOKUP($A12,'[1]Gesamt'!$A$4:$AG$251,29)),"",VLOOKUP($A12,'[1]Gesamt'!$A$4:$AG$251,29))</f>
        <v>Simmerath</v>
      </c>
      <c r="E12" s="3">
        <f>IF(ISERROR(VLOOKUP($A12,'[1]Gesamt'!$A$4:$AG$251,9)),"",VLOOKUP($A12,'[1]Gesamt'!$A$4:$AG$251,9))</f>
        <v>36.52</v>
      </c>
      <c r="F12" s="3">
        <f>IF(ISERROR(VLOOKUP($A12,'[1]Gesamt'!$A$4:$AG$251,10)),"",VLOOKUP($A12,'[1]Gesamt'!$A$4:$AG$251,10))</f>
        <v>37.12</v>
      </c>
      <c r="G12" s="3">
        <f>IF(ISERROR(VLOOKUP($A12,'[1]Gesamt'!$A$4:$AG$251,11)),"",VLOOKUP($A12,'[1]Gesamt'!$A$4:$AG$251,11))</f>
        <v>37</v>
      </c>
      <c r="H12" s="3">
        <f>IF(ISERROR(VLOOKUP($A12,'[1]Gesamt'!$A$4:$AG$251,12)),"",VLOOKUP($A12,'[1]Gesamt'!$A$4:$AG$251,12))</f>
        <v>37.19</v>
      </c>
      <c r="I12" s="3">
        <f>IF(ISERROR(VLOOKUP($A12,'[1]Gesamt'!$A$4:$AG$251,13)),"",VLOOKUP($A12,'[1]Gesamt'!$A$4:$AG$251,13))</f>
        <v>0</v>
      </c>
      <c r="J12" s="3">
        <f>IF(ISERROR(VLOOKUP($A12,'[1]Gesamt'!$A$4:$AG$251,14)),"",VLOOKUP($A12,'[1]Gesamt'!$A$4:$AG$251,14))</f>
        <v>147.82999999999998</v>
      </c>
      <c r="K12" s="16">
        <f>IF(OR(M12="",M12=99999),"",RANK(M12,M:M,1))</f>
        <v>9</v>
      </c>
      <c r="L12" s="4">
        <v>339</v>
      </c>
      <c r="M12" s="17">
        <f>IF(J12="","",ROUND(J12,2))</f>
        <v>147.83</v>
      </c>
    </row>
    <row r="13" spans="1:13" ht="12" customHeight="1">
      <c r="A13" s="15">
        <f>IF(AND('[1]Gesamt'!$D117="x",'[1]Gesamt'!$F117="x",'[1]Gesamt'!$G117&lt;&gt;"x",'[1]Gesamt'!$H117&lt;&gt;"x"),'[1]Gesamt'!A117,"")</f>
        <v>315</v>
      </c>
      <c r="B13" s="15" t="str">
        <f>IF(ISERROR(VLOOKUP($A13,'[1]Gesamt'!$A$4:$AG$251,2)),"",VLOOKUP($A13,'[1]Gesamt'!$A$4:$AG$251,2))</f>
        <v>Isaac</v>
      </c>
      <c r="C13" s="15" t="str">
        <f>IF(ISERROR(VLOOKUP($A13,'[1]Gesamt'!$A$4:$AG$251,3)),"",VLOOKUP($A13,'[1]Gesamt'!$A$4:$AG$251,3))</f>
        <v>Laura</v>
      </c>
      <c r="D13" s="15" t="str">
        <f>IF(ISERROR(VLOOKUP($A13,'[1]Gesamt'!$A$4:$AG$251,29)),"",VLOOKUP($A13,'[1]Gesamt'!$A$4:$AG$251,29))</f>
        <v>Simmerath</v>
      </c>
      <c r="E13" s="3">
        <f>IF(ISERROR(VLOOKUP($A13,'[1]Gesamt'!$A$4:$AG$251,9)),"",VLOOKUP($A13,'[1]Gesamt'!$A$4:$AG$251,9))</f>
        <v>36.93</v>
      </c>
      <c r="F13" s="3">
        <f>IF(ISERROR(VLOOKUP($A13,'[1]Gesamt'!$A$4:$AG$251,10)),"",VLOOKUP($A13,'[1]Gesamt'!$A$4:$AG$251,10))</f>
        <v>36.82</v>
      </c>
      <c r="G13" s="3">
        <f>IF(ISERROR(VLOOKUP($A13,'[1]Gesamt'!$A$4:$AG$251,11)),"",VLOOKUP($A13,'[1]Gesamt'!$A$4:$AG$251,11))</f>
        <v>37.11</v>
      </c>
      <c r="H13" s="3">
        <f>IF(ISERROR(VLOOKUP($A13,'[1]Gesamt'!$A$4:$AG$251,12)),"",VLOOKUP($A13,'[1]Gesamt'!$A$4:$AG$251,12))</f>
        <v>37.11</v>
      </c>
      <c r="I13" s="3">
        <f>IF(ISERROR(VLOOKUP($A13,'[1]Gesamt'!$A$4:$AG$251,13)),"",VLOOKUP($A13,'[1]Gesamt'!$A$4:$AG$251,13))</f>
        <v>0</v>
      </c>
      <c r="J13" s="3">
        <f>IF(ISERROR(VLOOKUP($A13,'[1]Gesamt'!$A$4:$AG$251,14)),"",VLOOKUP($A13,'[1]Gesamt'!$A$4:$AG$251,14))</f>
        <v>147.97</v>
      </c>
      <c r="K13" s="16">
        <f>IF(OR(M13="",M13=99999),"",RANK(M13,M:M,1))</f>
        <v>10</v>
      </c>
      <c r="L13" s="4">
        <v>315</v>
      </c>
      <c r="M13" s="17">
        <f>IF(J13="","",ROUND(J13,2))</f>
        <v>147.97</v>
      </c>
    </row>
    <row r="14" spans="1:13" ht="12" customHeight="1">
      <c r="A14" s="15">
        <f>IF(AND('[1]Gesamt'!$D156="x",'[1]Gesamt'!$F156="x",'[1]Gesamt'!$G156&lt;&gt;"x",'[1]Gesamt'!$H156&lt;&gt;"x"),'[1]Gesamt'!A156,"")</f>
        <v>354</v>
      </c>
      <c r="B14" s="15" t="str">
        <f>IF(ISERROR(VLOOKUP($A14,'[1]Gesamt'!$A$4:$AG$251,2)),"",VLOOKUP($A14,'[1]Gesamt'!$A$4:$AG$251,2))</f>
        <v>Förster</v>
      </c>
      <c r="C14" s="15" t="str">
        <f>IF(ISERROR(VLOOKUP($A14,'[1]Gesamt'!$A$4:$AG$251,3)),"",VLOOKUP($A14,'[1]Gesamt'!$A$4:$AG$251,3))</f>
        <v>Sarah</v>
      </c>
      <c r="D14" s="15" t="str">
        <f>IF(ISERROR(VLOOKUP($A14,'[1]Gesamt'!$A$4:$AG$251,29)),"",VLOOKUP($A14,'[1]Gesamt'!$A$4:$AG$251,29))</f>
        <v>Kerpen</v>
      </c>
      <c r="E14" s="3">
        <f>IF(ISERROR(VLOOKUP($A14,'[1]Gesamt'!$A$4:$AG$251,9)),"",VLOOKUP($A14,'[1]Gesamt'!$A$4:$AG$251,9))</f>
        <v>36.49</v>
      </c>
      <c r="F14" s="3">
        <f>IF(ISERROR(VLOOKUP($A14,'[1]Gesamt'!$A$4:$AG$251,10)),"",VLOOKUP($A14,'[1]Gesamt'!$A$4:$AG$251,10))</f>
        <v>37.18</v>
      </c>
      <c r="G14" s="3">
        <f>IF(ISERROR(VLOOKUP($A14,'[1]Gesamt'!$A$4:$AG$251,11)),"",VLOOKUP($A14,'[1]Gesamt'!$A$4:$AG$251,11))</f>
        <v>37.22</v>
      </c>
      <c r="H14" s="3">
        <f>IF(ISERROR(VLOOKUP($A14,'[1]Gesamt'!$A$4:$AG$251,12)),"",VLOOKUP($A14,'[1]Gesamt'!$A$4:$AG$251,12))</f>
        <v>37.11</v>
      </c>
      <c r="I14" s="3">
        <f>IF(ISERROR(VLOOKUP($A14,'[1]Gesamt'!$A$4:$AG$251,13)),"",VLOOKUP($A14,'[1]Gesamt'!$A$4:$AG$251,13))</f>
        <v>0</v>
      </c>
      <c r="J14" s="3">
        <f>IF(ISERROR(VLOOKUP($A14,'[1]Gesamt'!$A$4:$AG$251,14)),"",VLOOKUP($A14,'[1]Gesamt'!$A$4:$AG$251,14))</f>
        <v>148</v>
      </c>
      <c r="K14" s="16">
        <f>IF(OR(M14="",M14=99999),"",RANK(M14,M:M,1))</f>
        <v>11</v>
      </c>
      <c r="L14" s="4">
        <v>354</v>
      </c>
      <c r="M14" s="17">
        <f>IF(J14="","",ROUND(J14,2))</f>
        <v>148</v>
      </c>
    </row>
    <row r="15" spans="1:13" ht="12" customHeight="1">
      <c r="A15" s="15">
        <f>IF(AND('[1]Gesamt'!$D105="x",'[1]Gesamt'!$F105="x",'[1]Gesamt'!$G105&lt;&gt;"x",'[1]Gesamt'!$H105&lt;&gt;"x"),'[1]Gesamt'!A105,"")</f>
        <v>303</v>
      </c>
      <c r="B15" s="15" t="str">
        <f>IF(ISERROR(VLOOKUP($A15,'[1]Gesamt'!$A$4:$AG$251,2)),"",VLOOKUP($A15,'[1]Gesamt'!$A$4:$AG$251,2))</f>
        <v>Sulitze</v>
      </c>
      <c r="C15" s="15" t="str">
        <f>IF(ISERROR(VLOOKUP($A15,'[1]Gesamt'!$A$4:$AG$251,3)),"",VLOOKUP($A15,'[1]Gesamt'!$A$4:$AG$251,3))</f>
        <v>Franziska</v>
      </c>
      <c r="D15" s="15" t="str">
        <f>IF(ISERROR(VLOOKUP($A15,'[1]Gesamt'!$A$4:$AG$251,29)),"",VLOOKUP($A15,'[1]Gesamt'!$A$4:$AG$251,29))</f>
        <v>Bergkamen</v>
      </c>
      <c r="E15" s="3">
        <f>IF(ISERROR(VLOOKUP($A15,'[1]Gesamt'!$A$4:$AG$251,9)),"",VLOOKUP($A15,'[1]Gesamt'!$A$4:$AG$251,9))</f>
        <v>36.84</v>
      </c>
      <c r="F15" s="3">
        <f>IF(ISERROR(VLOOKUP($A15,'[1]Gesamt'!$A$4:$AG$251,10)),"",VLOOKUP($A15,'[1]Gesamt'!$A$4:$AG$251,10))</f>
        <v>37.18</v>
      </c>
      <c r="G15" s="3">
        <f>IF(ISERROR(VLOOKUP($A15,'[1]Gesamt'!$A$4:$AG$251,11)),"",VLOOKUP($A15,'[1]Gesamt'!$A$4:$AG$251,11))</f>
        <v>37.16</v>
      </c>
      <c r="H15" s="3">
        <f>IF(ISERROR(VLOOKUP($A15,'[1]Gesamt'!$A$4:$AG$251,12)),"",VLOOKUP($A15,'[1]Gesamt'!$A$4:$AG$251,12))</f>
        <v>37.02</v>
      </c>
      <c r="I15" s="3">
        <f>IF(ISERROR(VLOOKUP($A15,'[1]Gesamt'!$A$4:$AG$251,13)),"",VLOOKUP($A15,'[1]Gesamt'!$A$4:$AG$251,13))</f>
        <v>0</v>
      </c>
      <c r="J15" s="3">
        <f>IF(ISERROR(VLOOKUP($A15,'[1]Gesamt'!$A$4:$AG$251,14)),"",VLOOKUP($A15,'[1]Gesamt'!$A$4:$AG$251,14))</f>
        <v>148.20000000000002</v>
      </c>
      <c r="K15" s="16">
        <f>IF(OR(M15="",M15=99999),"",RANK(M15,M:M,1))</f>
        <v>12</v>
      </c>
      <c r="L15" s="4">
        <v>303</v>
      </c>
      <c r="M15" s="17">
        <f>IF(J15="","",ROUND(J15,2))</f>
        <v>148.2</v>
      </c>
    </row>
    <row r="16" spans="1:13" ht="12" customHeight="1">
      <c r="A16" s="15">
        <f>IF(AND('[1]Gesamt'!$D114="x",'[1]Gesamt'!$F114="x",'[1]Gesamt'!$G114&lt;&gt;"x",'[1]Gesamt'!$H114&lt;&gt;"x"),'[1]Gesamt'!A114,"")</f>
        <v>312</v>
      </c>
      <c r="B16" s="15" t="str">
        <f>IF(ISERROR(VLOOKUP($A16,'[1]Gesamt'!$A$4:$AG$251,2)),"",VLOOKUP($A16,'[1]Gesamt'!$A$4:$AG$251,2))</f>
        <v>Deck</v>
      </c>
      <c r="C16" s="15" t="str">
        <f>IF(ISERROR(VLOOKUP($A16,'[1]Gesamt'!$A$4:$AG$251,3)),"",VLOOKUP($A16,'[1]Gesamt'!$A$4:$AG$251,3))</f>
        <v>Manuel</v>
      </c>
      <c r="D16" s="15" t="str">
        <f>IF(ISERROR(VLOOKUP($A16,'[1]Gesamt'!$A$4:$AG$251,29)),"",VLOOKUP($A16,'[1]Gesamt'!$A$4:$AG$251,29))</f>
        <v>Simmerath</v>
      </c>
      <c r="E16" s="3">
        <f>IF(ISERROR(VLOOKUP($A16,'[1]Gesamt'!$A$4:$AG$251,9)),"",VLOOKUP($A16,'[1]Gesamt'!$A$4:$AG$251,9))</f>
        <v>37.01</v>
      </c>
      <c r="F16" s="3">
        <f>IF(ISERROR(VLOOKUP($A16,'[1]Gesamt'!$A$4:$AG$251,10)),"",VLOOKUP($A16,'[1]Gesamt'!$A$4:$AG$251,10))</f>
        <v>36.89</v>
      </c>
      <c r="G16" s="3">
        <f>IF(ISERROR(VLOOKUP($A16,'[1]Gesamt'!$A$4:$AG$251,11)),"",VLOOKUP($A16,'[1]Gesamt'!$A$4:$AG$251,11))</f>
        <v>37.23</v>
      </c>
      <c r="H16" s="3">
        <f>IF(ISERROR(VLOOKUP($A16,'[1]Gesamt'!$A$4:$AG$251,12)),"",VLOOKUP($A16,'[1]Gesamt'!$A$4:$AG$251,12))</f>
        <v>37.07</v>
      </c>
      <c r="I16" s="3">
        <f>IF(ISERROR(VLOOKUP($A16,'[1]Gesamt'!$A$4:$AG$251,13)),"",VLOOKUP($A16,'[1]Gesamt'!$A$4:$AG$251,13))</f>
        <v>0</v>
      </c>
      <c r="J16" s="3">
        <f>IF(ISERROR(VLOOKUP($A16,'[1]Gesamt'!$A$4:$AG$251,14)),"",VLOOKUP($A16,'[1]Gesamt'!$A$4:$AG$251,14))</f>
        <v>148.2</v>
      </c>
      <c r="K16" s="16">
        <f>IF(OR(M16="",M16=99999),"",RANK(M16,M:M,1))</f>
        <v>12</v>
      </c>
      <c r="L16" s="4">
        <v>312</v>
      </c>
      <c r="M16" s="17">
        <f>IF(J16="","",ROUND(J16,2))</f>
        <v>148.2</v>
      </c>
    </row>
    <row r="17" spans="1:13" ht="12" customHeight="1">
      <c r="A17" s="15">
        <f>IF(AND('[1]Gesamt'!$D182="x",'[1]Gesamt'!$F182="x",'[1]Gesamt'!$G182&lt;&gt;"x",'[1]Gesamt'!$H182&lt;&gt;"x"),'[1]Gesamt'!A182,"")</f>
        <v>380</v>
      </c>
      <c r="B17" s="15" t="str">
        <f>IF(ISERROR(VLOOKUP($A17,'[1]Gesamt'!$A$4:$AG$251,2)),"",VLOOKUP($A17,'[1]Gesamt'!$A$4:$AG$251,2))</f>
        <v>Offermann</v>
      </c>
      <c r="C17" s="15" t="str">
        <f>IF(ISERROR(VLOOKUP($A17,'[1]Gesamt'!$A$4:$AG$251,3)),"",VLOOKUP($A17,'[1]Gesamt'!$A$4:$AG$251,3))</f>
        <v>Rico</v>
      </c>
      <c r="D17" s="15" t="str">
        <f>IF(ISERROR(VLOOKUP($A17,'[1]Gesamt'!$A$4:$AG$251,29)),"",VLOOKUP($A17,'[1]Gesamt'!$A$4:$AG$251,29))</f>
        <v>Simmerath</v>
      </c>
      <c r="E17" s="3">
        <f>IF(ISERROR(VLOOKUP($A17,'[1]Gesamt'!$A$4:$AG$251,9)),"",VLOOKUP($A17,'[1]Gesamt'!$A$4:$AG$251,9))</f>
        <v>37.2</v>
      </c>
      <c r="F17" s="3">
        <f>IF(ISERROR(VLOOKUP($A17,'[1]Gesamt'!$A$4:$AG$251,10)),"",VLOOKUP($A17,'[1]Gesamt'!$A$4:$AG$251,10))</f>
        <v>36.86</v>
      </c>
      <c r="G17" s="3">
        <f>IF(ISERROR(VLOOKUP($A17,'[1]Gesamt'!$A$4:$AG$251,11)),"",VLOOKUP($A17,'[1]Gesamt'!$A$4:$AG$251,11))</f>
        <v>37.21</v>
      </c>
      <c r="H17" s="3">
        <f>IF(ISERROR(VLOOKUP($A17,'[1]Gesamt'!$A$4:$AG$251,12)),"",VLOOKUP($A17,'[1]Gesamt'!$A$4:$AG$251,12))</f>
        <v>36.97</v>
      </c>
      <c r="I17" s="3">
        <f>IF(ISERROR(VLOOKUP($A17,'[1]Gesamt'!$A$4:$AG$251,13)),"",VLOOKUP($A17,'[1]Gesamt'!$A$4:$AG$251,13))</f>
        <v>0</v>
      </c>
      <c r="J17" s="3">
        <f>IF(ISERROR(VLOOKUP($A17,'[1]Gesamt'!$A$4:$AG$251,14)),"",VLOOKUP($A17,'[1]Gesamt'!$A$4:$AG$251,14))</f>
        <v>148.24</v>
      </c>
      <c r="K17" s="16">
        <f>IF(OR(M17="",M17=99999),"",RANK(M17,M:M,1))</f>
        <v>14</v>
      </c>
      <c r="L17" s="4">
        <v>380</v>
      </c>
      <c r="M17" s="17">
        <f>IF(J17="","",ROUND(J17,2))</f>
        <v>148.24</v>
      </c>
    </row>
    <row r="18" spans="1:13" ht="12" customHeight="1">
      <c r="A18" s="15">
        <f>IF(AND('[1]Gesamt'!$D113="x",'[1]Gesamt'!$F113="x",'[1]Gesamt'!$G113&lt;&gt;"x",'[1]Gesamt'!$H113&lt;&gt;"x"),'[1]Gesamt'!A113,"")</f>
        <v>311</v>
      </c>
      <c r="B18" s="15" t="str">
        <f>IF(ISERROR(VLOOKUP($A18,'[1]Gesamt'!$A$4:$AG$251,2)),"",VLOOKUP($A18,'[1]Gesamt'!$A$4:$AG$251,2))</f>
        <v>Konietzny</v>
      </c>
      <c r="C18" s="15" t="str">
        <f>IF(ISERROR(VLOOKUP($A18,'[1]Gesamt'!$A$4:$AG$251,3)),"",VLOOKUP($A18,'[1]Gesamt'!$A$4:$AG$251,3))</f>
        <v>Mario</v>
      </c>
      <c r="D18" s="15" t="str">
        <f>IF(ISERROR(VLOOKUP($A18,'[1]Gesamt'!$A$4:$AG$251,29)),"",VLOOKUP($A18,'[1]Gesamt'!$A$4:$AG$251,29))</f>
        <v>Kerpen</v>
      </c>
      <c r="E18" s="3">
        <f>IF(ISERROR(VLOOKUP($A18,'[1]Gesamt'!$A$4:$AG$251,9)),"",VLOOKUP($A18,'[1]Gesamt'!$A$4:$AG$251,9))</f>
        <v>36.93</v>
      </c>
      <c r="F18" s="3">
        <f>IF(ISERROR(VLOOKUP($A18,'[1]Gesamt'!$A$4:$AG$251,10)),"",VLOOKUP($A18,'[1]Gesamt'!$A$4:$AG$251,10))</f>
        <v>37.21</v>
      </c>
      <c r="G18" s="3">
        <f>IF(ISERROR(VLOOKUP($A18,'[1]Gesamt'!$A$4:$AG$251,11)),"",VLOOKUP($A18,'[1]Gesamt'!$A$4:$AG$251,11))</f>
        <v>37.1</v>
      </c>
      <c r="H18" s="3">
        <f>IF(ISERROR(VLOOKUP($A18,'[1]Gesamt'!$A$4:$AG$251,12)),"",VLOOKUP($A18,'[1]Gesamt'!$A$4:$AG$251,12))</f>
        <v>37.03</v>
      </c>
      <c r="I18" s="3">
        <f>IF(ISERROR(VLOOKUP($A18,'[1]Gesamt'!$A$4:$AG$251,13)),"",VLOOKUP($A18,'[1]Gesamt'!$A$4:$AG$251,13))</f>
        <v>0</v>
      </c>
      <c r="J18" s="3">
        <f>IF(ISERROR(VLOOKUP($A18,'[1]Gesamt'!$A$4:$AG$251,14)),"",VLOOKUP($A18,'[1]Gesamt'!$A$4:$AG$251,14))</f>
        <v>148.27</v>
      </c>
      <c r="K18" s="16">
        <f>IF(OR(M18="",M18=99999),"",RANK(M18,M:M,1))</f>
        <v>15</v>
      </c>
      <c r="L18" s="4">
        <v>311</v>
      </c>
      <c r="M18" s="17">
        <f>IF(J18="","",ROUND(J18,2))</f>
        <v>148.27</v>
      </c>
    </row>
    <row r="19" spans="1:13" ht="12" customHeight="1">
      <c r="A19" s="15">
        <f>IF(AND('[1]Gesamt'!$D160="x",'[1]Gesamt'!$F160="x",'[1]Gesamt'!$G160&lt;&gt;"x",'[1]Gesamt'!$H160&lt;&gt;"x"),'[1]Gesamt'!A160,"")</f>
        <v>358</v>
      </c>
      <c r="B19" s="15" t="str">
        <f>IF(ISERROR(VLOOKUP($A19,'[1]Gesamt'!$A$4:$AG$251,2)),"",VLOOKUP($A19,'[1]Gesamt'!$A$4:$AG$251,2))</f>
        <v>Osterbrink</v>
      </c>
      <c r="C19" s="15" t="str">
        <f>IF(ISERROR(VLOOKUP($A19,'[1]Gesamt'!$A$4:$AG$251,3)),"",VLOOKUP($A19,'[1]Gesamt'!$A$4:$AG$251,3))</f>
        <v>Pia Anna</v>
      </c>
      <c r="D19" s="15" t="str">
        <f>IF(ISERROR(VLOOKUP($A19,'[1]Gesamt'!$A$4:$AG$251,29)),"",VLOOKUP($A19,'[1]Gesamt'!$A$4:$AG$251,29))</f>
        <v>Mettingen</v>
      </c>
      <c r="E19" s="3">
        <f>IF(ISERROR(VLOOKUP($A19,'[1]Gesamt'!$A$4:$AG$251,9)),"",VLOOKUP($A19,'[1]Gesamt'!$A$4:$AG$251,9))</f>
        <v>37</v>
      </c>
      <c r="F19" s="3">
        <f>IF(ISERROR(VLOOKUP($A19,'[1]Gesamt'!$A$4:$AG$251,10)),"",VLOOKUP($A19,'[1]Gesamt'!$A$4:$AG$251,10))</f>
        <v>37.11</v>
      </c>
      <c r="G19" s="3">
        <f>IF(ISERROR(VLOOKUP($A19,'[1]Gesamt'!$A$4:$AG$251,11)),"",VLOOKUP($A19,'[1]Gesamt'!$A$4:$AG$251,11))</f>
        <v>37.2</v>
      </c>
      <c r="H19" s="3">
        <f>IF(ISERROR(VLOOKUP($A19,'[1]Gesamt'!$A$4:$AG$251,12)),"",VLOOKUP($A19,'[1]Gesamt'!$A$4:$AG$251,12))</f>
        <v>37.02</v>
      </c>
      <c r="I19" s="3">
        <f>IF(ISERROR(VLOOKUP($A19,'[1]Gesamt'!$A$4:$AG$251,13)),"",VLOOKUP($A19,'[1]Gesamt'!$A$4:$AG$251,13))</f>
        <v>0</v>
      </c>
      <c r="J19" s="3">
        <f>IF(ISERROR(VLOOKUP($A19,'[1]Gesamt'!$A$4:$AG$251,14)),"",VLOOKUP($A19,'[1]Gesamt'!$A$4:$AG$251,14))</f>
        <v>148.33</v>
      </c>
      <c r="K19" s="16">
        <f>IF(OR(M19="",M19=99999),"",RANK(M19,M:M,1))</f>
        <v>16</v>
      </c>
      <c r="L19" s="4">
        <v>358</v>
      </c>
      <c r="M19" s="17">
        <f>IF(J19="","",ROUND(J19,2))</f>
        <v>148.33</v>
      </c>
    </row>
    <row r="20" spans="1:13" ht="12" customHeight="1">
      <c r="A20" s="15">
        <f>IF(AND('[1]Gesamt'!$D130="x",'[1]Gesamt'!$F130="x",'[1]Gesamt'!$G130&lt;&gt;"x",'[1]Gesamt'!$H130&lt;&gt;"x"),'[1]Gesamt'!A130,"")</f>
        <v>328</v>
      </c>
      <c r="B20" s="15" t="str">
        <f>IF(ISERROR(VLOOKUP($A20,'[1]Gesamt'!$A$4:$AG$251,2)),"",VLOOKUP($A20,'[1]Gesamt'!$A$4:$AG$251,2))</f>
        <v>Brüggemann</v>
      </c>
      <c r="C20" s="15" t="str">
        <f>IF(ISERROR(VLOOKUP($A20,'[1]Gesamt'!$A$4:$AG$251,3)),"",VLOOKUP($A20,'[1]Gesamt'!$A$4:$AG$251,3))</f>
        <v>Jessica</v>
      </c>
      <c r="D20" s="15" t="str">
        <f>IF(ISERROR(VLOOKUP($A20,'[1]Gesamt'!$A$4:$AG$251,29)),"",VLOOKUP($A20,'[1]Gesamt'!$A$4:$AG$251,29))</f>
        <v>Havixbeck</v>
      </c>
      <c r="E20" s="3">
        <f>IF(ISERROR(VLOOKUP($A20,'[1]Gesamt'!$A$4:$AG$251,9)),"",VLOOKUP($A20,'[1]Gesamt'!$A$4:$AG$251,9))</f>
        <v>36.99</v>
      </c>
      <c r="F20" s="3">
        <f>IF(ISERROR(VLOOKUP($A20,'[1]Gesamt'!$A$4:$AG$251,10)),"",VLOOKUP($A20,'[1]Gesamt'!$A$4:$AG$251,10))</f>
        <v>36.96</v>
      </c>
      <c r="G20" s="3">
        <f>IF(ISERROR(VLOOKUP($A20,'[1]Gesamt'!$A$4:$AG$251,11)),"",VLOOKUP($A20,'[1]Gesamt'!$A$4:$AG$251,11))</f>
        <v>37.18</v>
      </c>
      <c r="H20" s="3">
        <f>IF(ISERROR(VLOOKUP($A20,'[1]Gesamt'!$A$4:$AG$251,12)),"",VLOOKUP($A20,'[1]Gesamt'!$A$4:$AG$251,12))</f>
        <v>37.25</v>
      </c>
      <c r="I20" s="3">
        <f>IF(ISERROR(VLOOKUP($A20,'[1]Gesamt'!$A$4:$AG$251,13)),"",VLOOKUP($A20,'[1]Gesamt'!$A$4:$AG$251,13))</f>
        <v>0</v>
      </c>
      <c r="J20" s="3">
        <f>IF(ISERROR(VLOOKUP($A20,'[1]Gesamt'!$A$4:$AG$251,14)),"",VLOOKUP($A20,'[1]Gesamt'!$A$4:$AG$251,14))</f>
        <v>148.38</v>
      </c>
      <c r="K20" s="16">
        <f>IF(OR(M20="",M20=99999),"",RANK(M20,M:M,1))</f>
        <v>17</v>
      </c>
      <c r="L20" s="4">
        <v>328</v>
      </c>
      <c r="M20" s="17">
        <f>IF(J20="","",ROUND(J20,2))</f>
        <v>148.38</v>
      </c>
    </row>
    <row r="21" spans="1:13" ht="12" customHeight="1">
      <c r="A21" s="15">
        <f>IF(AND('[1]Gesamt'!$D164="x",'[1]Gesamt'!$F164="x",'[1]Gesamt'!$G164&lt;&gt;"x",'[1]Gesamt'!$H164&lt;&gt;"x"),'[1]Gesamt'!A164,"")</f>
        <v>362</v>
      </c>
      <c r="B21" s="15" t="str">
        <f>IF(ISERROR(VLOOKUP($A21,'[1]Gesamt'!$A$4:$AG$251,2)),"",VLOOKUP($A21,'[1]Gesamt'!$A$4:$AG$251,2))</f>
        <v>Garritsen</v>
      </c>
      <c r="C21" s="15" t="str">
        <f>IF(ISERROR(VLOOKUP($A21,'[1]Gesamt'!$A$4:$AG$251,3)),"",VLOOKUP($A21,'[1]Gesamt'!$A$4:$AG$251,3))</f>
        <v>Christoph</v>
      </c>
      <c r="D21" s="15" t="str">
        <f>IF(ISERROR(VLOOKUP($A21,'[1]Gesamt'!$A$4:$AG$251,29)),"",VLOOKUP($A21,'[1]Gesamt'!$A$4:$AG$251,29))</f>
        <v>Bad Bentheim</v>
      </c>
      <c r="E21" s="3">
        <f>IF(ISERROR(VLOOKUP($A21,'[1]Gesamt'!$A$4:$AG$251,9)),"",VLOOKUP($A21,'[1]Gesamt'!$A$4:$AG$251,9))</f>
        <v>37</v>
      </c>
      <c r="F21" s="3">
        <f>IF(ISERROR(VLOOKUP($A21,'[1]Gesamt'!$A$4:$AG$251,10)),"",VLOOKUP($A21,'[1]Gesamt'!$A$4:$AG$251,10))</f>
        <v>37.09</v>
      </c>
      <c r="G21" s="3">
        <f>IF(ISERROR(VLOOKUP($A21,'[1]Gesamt'!$A$4:$AG$251,11)),"",VLOOKUP($A21,'[1]Gesamt'!$A$4:$AG$251,11))</f>
        <v>37.41</v>
      </c>
      <c r="H21" s="3">
        <f>IF(ISERROR(VLOOKUP($A21,'[1]Gesamt'!$A$4:$AG$251,12)),"",VLOOKUP($A21,'[1]Gesamt'!$A$4:$AG$251,12))</f>
        <v>37.24</v>
      </c>
      <c r="I21" s="3">
        <f>IF(ISERROR(VLOOKUP($A21,'[1]Gesamt'!$A$4:$AG$251,13)),"",VLOOKUP($A21,'[1]Gesamt'!$A$4:$AG$251,13))</f>
        <v>0</v>
      </c>
      <c r="J21" s="3">
        <f>IF(ISERROR(VLOOKUP($A21,'[1]Gesamt'!$A$4:$AG$251,14)),"",VLOOKUP($A21,'[1]Gesamt'!$A$4:$AG$251,14))</f>
        <v>148.74</v>
      </c>
      <c r="K21" s="16">
        <f>IF(OR(M21="",M21=99999),"",RANK(M21,M:M,1))</f>
        <v>18</v>
      </c>
      <c r="L21" s="4">
        <v>362</v>
      </c>
      <c r="M21" s="17">
        <f>IF(J21="","",ROUND(J21,2))</f>
        <v>148.74</v>
      </c>
    </row>
    <row r="22" spans="1:13" ht="12" customHeight="1">
      <c r="A22" s="15">
        <f>IF(AND('[1]Gesamt'!$D162="x",'[1]Gesamt'!$F162="x",'[1]Gesamt'!$G162&lt;&gt;"x",'[1]Gesamt'!$H162&lt;&gt;"x"),'[1]Gesamt'!A162,"")</f>
        <v>360</v>
      </c>
      <c r="B22" s="15" t="str">
        <f>IF(ISERROR(VLOOKUP($A22,'[1]Gesamt'!$A$4:$AG$251,2)),"",VLOOKUP($A22,'[1]Gesamt'!$A$4:$AG$251,2))</f>
        <v>Eickmann</v>
      </c>
      <c r="C22" s="15" t="str">
        <f>IF(ISERROR(VLOOKUP($A22,'[1]Gesamt'!$A$4:$AG$251,3)),"",VLOOKUP($A22,'[1]Gesamt'!$A$4:$AG$251,3))</f>
        <v>Morten</v>
      </c>
      <c r="D22" s="15" t="str">
        <f>IF(ISERROR(VLOOKUP($A22,'[1]Gesamt'!$A$4:$AG$251,29)),"",VLOOKUP($A22,'[1]Gesamt'!$A$4:$AG$251,29))</f>
        <v>Bad Bentheim</v>
      </c>
      <c r="E22" s="3">
        <f>IF(ISERROR(VLOOKUP($A22,'[1]Gesamt'!$A$4:$AG$251,9)),"",VLOOKUP($A22,'[1]Gesamt'!$A$4:$AG$251,9))</f>
        <v>36.72</v>
      </c>
      <c r="F22" s="3">
        <f>IF(ISERROR(VLOOKUP($A22,'[1]Gesamt'!$A$4:$AG$251,10)),"",VLOOKUP($A22,'[1]Gesamt'!$A$4:$AG$251,10))</f>
        <v>37.29</v>
      </c>
      <c r="G22" s="3">
        <f>IF(ISERROR(VLOOKUP($A22,'[1]Gesamt'!$A$4:$AG$251,11)),"",VLOOKUP($A22,'[1]Gesamt'!$A$4:$AG$251,11))</f>
        <v>37.41</v>
      </c>
      <c r="H22" s="3">
        <f>IF(ISERROR(VLOOKUP($A22,'[1]Gesamt'!$A$4:$AG$251,12)),"",VLOOKUP($A22,'[1]Gesamt'!$A$4:$AG$251,12))</f>
        <v>37.34</v>
      </c>
      <c r="I22" s="3">
        <f>IF(ISERROR(VLOOKUP($A22,'[1]Gesamt'!$A$4:$AG$251,13)),"",VLOOKUP($A22,'[1]Gesamt'!$A$4:$AG$251,13))</f>
        <v>0</v>
      </c>
      <c r="J22" s="3">
        <f>IF(ISERROR(VLOOKUP($A22,'[1]Gesamt'!$A$4:$AG$251,14)),"",VLOOKUP($A22,'[1]Gesamt'!$A$4:$AG$251,14))</f>
        <v>148.76</v>
      </c>
      <c r="K22" s="16">
        <f>IF(OR(M22="",M22=99999),"",RANK(M22,M:M,1))</f>
        <v>19</v>
      </c>
      <c r="L22" s="4">
        <v>360</v>
      </c>
      <c r="M22" s="17">
        <f>IF(J22="","",ROUND(J22,2))</f>
        <v>148.76</v>
      </c>
    </row>
    <row r="23" spans="1:13" ht="12" customHeight="1">
      <c r="A23" s="15">
        <f>IF(AND('[1]Gesamt'!$D146="x",'[1]Gesamt'!$F146="x",'[1]Gesamt'!$G146&lt;&gt;"x",'[1]Gesamt'!$H146&lt;&gt;"x"),'[1]Gesamt'!A146,"")</f>
        <v>344</v>
      </c>
      <c r="B23" s="15" t="str">
        <f>IF(ISERROR(VLOOKUP($A23,'[1]Gesamt'!$A$4:$AG$251,2)),"",VLOOKUP($A23,'[1]Gesamt'!$A$4:$AG$251,2))</f>
        <v>Lorenz</v>
      </c>
      <c r="C23" s="15" t="str">
        <f>IF(ISERROR(VLOOKUP($A23,'[1]Gesamt'!$A$4:$AG$251,3)),"",VLOOKUP($A23,'[1]Gesamt'!$A$4:$AG$251,3))</f>
        <v>Linda</v>
      </c>
      <c r="D23" s="15" t="str">
        <f>IF(ISERROR(VLOOKUP($A23,'[1]Gesamt'!$A$4:$AG$251,29)),"",VLOOKUP($A23,'[1]Gesamt'!$A$4:$AG$251,29))</f>
        <v>Overath</v>
      </c>
      <c r="E23" s="3">
        <f>IF(ISERROR(VLOOKUP($A23,'[1]Gesamt'!$A$4:$AG$251,9)),"",VLOOKUP($A23,'[1]Gesamt'!$A$4:$AG$251,9))</f>
        <v>37.03</v>
      </c>
      <c r="F23" s="3">
        <f>IF(ISERROR(VLOOKUP($A23,'[1]Gesamt'!$A$4:$AG$251,10)),"",VLOOKUP($A23,'[1]Gesamt'!$A$4:$AG$251,10))</f>
        <v>37</v>
      </c>
      <c r="G23" s="3">
        <f>IF(ISERROR(VLOOKUP($A23,'[1]Gesamt'!$A$4:$AG$251,11)),"",VLOOKUP($A23,'[1]Gesamt'!$A$4:$AG$251,11))</f>
        <v>37.59</v>
      </c>
      <c r="H23" s="3">
        <f>IF(ISERROR(VLOOKUP($A23,'[1]Gesamt'!$A$4:$AG$251,12)),"",VLOOKUP($A23,'[1]Gesamt'!$A$4:$AG$251,12))</f>
        <v>37.26</v>
      </c>
      <c r="I23" s="3">
        <f>IF(ISERROR(VLOOKUP($A23,'[1]Gesamt'!$A$4:$AG$251,13)),"",VLOOKUP($A23,'[1]Gesamt'!$A$4:$AG$251,13))</f>
        <v>0</v>
      </c>
      <c r="J23" s="3">
        <f>IF(ISERROR(VLOOKUP($A23,'[1]Gesamt'!$A$4:$AG$251,14)),"",VLOOKUP($A23,'[1]Gesamt'!$A$4:$AG$251,14))</f>
        <v>148.88</v>
      </c>
      <c r="K23" s="16">
        <f>IF(OR(M23="",M23=99999),"",RANK(M23,M:M,1))</f>
        <v>20</v>
      </c>
      <c r="L23" s="4">
        <v>344</v>
      </c>
      <c r="M23" s="17">
        <f>IF(J23="","",ROUND(J23,2))</f>
        <v>148.88</v>
      </c>
    </row>
    <row r="24" spans="1:13" ht="12" customHeight="1">
      <c r="A24" s="15">
        <f>IF(AND('[1]Gesamt'!$D145="x",'[1]Gesamt'!$F145="x",'[1]Gesamt'!$G145&lt;&gt;"x",'[1]Gesamt'!$H145&lt;&gt;"x"),'[1]Gesamt'!A145,"")</f>
        <v>343</v>
      </c>
      <c r="B24" s="15" t="str">
        <f>IF(ISERROR(VLOOKUP($A24,'[1]Gesamt'!$A$4:$AG$251,2)),"",VLOOKUP($A24,'[1]Gesamt'!$A$4:$AG$251,2))</f>
        <v>Lorenz</v>
      </c>
      <c r="C24" s="15" t="str">
        <f>IF(ISERROR(VLOOKUP($A24,'[1]Gesamt'!$A$4:$AG$251,3)),"",VLOOKUP($A24,'[1]Gesamt'!$A$4:$AG$251,3))</f>
        <v>Lucas</v>
      </c>
      <c r="D24" s="15" t="str">
        <f>IF(ISERROR(VLOOKUP($A24,'[1]Gesamt'!$A$4:$AG$251,29)),"",VLOOKUP($A24,'[1]Gesamt'!$A$4:$AG$251,29))</f>
        <v>Overath</v>
      </c>
      <c r="E24" s="3">
        <f>IF(ISERROR(VLOOKUP($A24,'[1]Gesamt'!$A$4:$AG$251,9)),"",VLOOKUP($A24,'[1]Gesamt'!$A$4:$AG$251,9))</f>
        <v>36.7</v>
      </c>
      <c r="F24" s="3">
        <f>IF(ISERROR(VLOOKUP($A24,'[1]Gesamt'!$A$4:$AG$251,10)),"",VLOOKUP($A24,'[1]Gesamt'!$A$4:$AG$251,10))</f>
        <v>37.59</v>
      </c>
      <c r="G24" s="3">
        <f>IF(ISERROR(VLOOKUP($A24,'[1]Gesamt'!$A$4:$AG$251,11)),"",VLOOKUP($A24,'[1]Gesamt'!$A$4:$AG$251,11))</f>
        <v>37.47</v>
      </c>
      <c r="H24" s="3">
        <f>IF(ISERROR(VLOOKUP($A24,'[1]Gesamt'!$A$4:$AG$251,12)),"",VLOOKUP($A24,'[1]Gesamt'!$A$4:$AG$251,12))</f>
        <v>37.15</v>
      </c>
      <c r="I24" s="3">
        <f>IF(ISERROR(VLOOKUP($A24,'[1]Gesamt'!$A$4:$AG$251,13)),"",VLOOKUP($A24,'[1]Gesamt'!$A$4:$AG$251,13))</f>
        <v>0</v>
      </c>
      <c r="J24" s="3">
        <f>IF(ISERROR(VLOOKUP($A24,'[1]Gesamt'!$A$4:$AG$251,14)),"",VLOOKUP($A24,'[1]Gesamt'!$A$4:$AG$251,14))</f>
        <v>148.91</v>
      </c>
      <c r="K24" s="16">
        <f>IF(OR(M24="",M24=99999),"",RANK(M24,M:M,1))</f>
        <v>21</v>
      </c>
      <c r="L24" s="4">
        <v>343</v>
      </c>
      <c r="M24" s="17">
        <f>IF(J24="","",ROUND(J24,2))</f>
        <v>148.91</v>
      </c>
    </row>
    <row r="25" spans="1:13" ht="12" customHeight="1">
      <c r="A25" s="15">
        <f>IF(AND('[1]Gesamt'!$D154="x",'[1]Gesamt'!$F154="x",'[1]Gesamt'!$G154&lt;&gt;"x",'[1]Gesamt'!$H154&lt;&gt;"x"),'[1]Gesamt'!A154,"")</f>
        <v>352</v>
      </c>
      <c r="B25" s="15" t="str">
        <f>IF(ISERROR(VLOOKUP($A25,'[1]Gesamt'!$A$4:$AG$251,2)),"",VLOOKUP($A25,'[1]Gesamt'!$A$4:$AG$251,2))</f>
        <v>Kelch</v>
      </c>
      <c r="C25" s="15" t="str">
        <f>IF(ISERROR(VLOOKUP($A25,'[1]Gesamt'!$A$4:$AG$251,3)),"",VLOOKUP($A25,'[1]Gesamt'!$A$4:$AG$251,3))</f>
        <v>Ricarda</v>
      </c>
      <c r="D25" s="15" t="str">
        <f>IF(ISERROR(VLOOKUP($A25,'[1]Gesamt'!$A$4:$AG$251,29)),"",VLOOKUP($A25,'[1]Gesamt'!$A$4:$AG$251,29))</f>
        <v>Bergkamen</v>
      </c>
      <c r="E25" s="3">
        <f>IF(ISERROR(VLOOKUP($A25,'[1]Gesamt'!$A$4:$AG$251,9)),"",VLOOKUP($A25,'[1]Gesamt'!$A$4:$AG$251,9))</f>
        <v>36.79</v>
      </c>
      <c r="F25" s="3">
        <f>IF(ISERROR(VLOOKUP($A25,'[1]Gesamt'!$A$4:$AG$251,10)),"",VLOOKUP($A25,'[1]Gesamt'!$A$4:$AG$251,10))</f>
        <v>37.44</v>
      </c>
      <c r="G25" s="3">
        <f>IF(ISERROR(VLOOKUP($A25,'[1]Gesamt'!$A$4:$AG$251,11)),"",VLOOKUP($A25,'[1]Gesamt'!$A$4:$AG$251,11))</f>
        <v>37.4</v>
      </c>
      <c r="H25" s="3">
        <f>IF(ISERROR(VLOOKUP($A25,'[1]Gesamt'!$A$4:$AG$251,12)),"",VLOOKUP($A25,'[1]Gesamt'!$A$4:$AG$251,12))</f>
        <v>37.39</v>
      </c>
      <c r="I25" s="3">
        <f>IF(ISERROR(VLOOKUP($A25,'[1]Gesamt'!$A$4:$AG$251,13)),"",VLOOKUP($A25,'[1]Gesamt'!$A$4:$AG$251,13))</f>
        <v>0</v>
      </c>
      <c r="J25" s="3">
        <f>IF(ISERROR(VLOOKUP($A25,'[1]Gesamt'!$A$4:$AG$251,14)),"",VLOOKUP($A25,'[1]Gesamt'!$A$4:$AG$251,14))</f>
        <v>149.01999999999998</v>
      </c>
      <c r="K25" s="16">
        <f>IF(OR(M25="",M25=99999),"",RANK(M25,M:M,1))</f>
        <v>22</v>
      </c>
      <c r="L25" s="4">
        <v>352</v>
      </c>
      <c r="M25" s="17">
        <f>IF(J25="","",ROUND(J25,2))</f>
        <v>149.02</v>
      </c>
    </row>
    <row r="26" spans="1:13" ht="12" customHeight="1">
      <c r="A26" s="15">
        <f>IF(AND('[1]Gesamt'!$D147="x",'[1]Gesamt'!$F147="x",'[1]Gesamt'!$G147&lt;&gt;"x",'[1]Gesamt'!$H147&lt;&gt;"x"),'[1]Gesamt'!A147,"")</f>
        <v>345</v>
      </c>
      <c r="B26" s="15" t="str">
        <f>IF(ISERROR(VLOOKUP($A26,'[1]Gesamt'!$A$4:$AG$251,2)),"",VLOOKUP($A26,'[1]Gesamt'!$A$4:$AG$251,2))</f>
        <v>Westermann</v>
      </c>
      <c r="C26" s="15" t="str">
        <f>IF(ISERROR(VLOOKUP($A26,'[1]Gesamt'!$A$4:$AG$251,3)),"",VLOOKUP($A26,'[1]Gesamt'!$A$4:$AG$251,3))</f>
        <v>Désirée</v>
      </c>
      <c r="D26" s="15" t="str">
        <f>IF(ISERROR(VLOOKUP($A26,'[1]Gesamt'!$A$4:$AG$251,29)),"",VLOOKUP($A26,'[1]Gesamt'!$A$4:$AG$251,29))</f>
        <v>Overath</v>
      </c>
      <c r="E26" s="3">
        <f>IF(ISERROR(VLOOKUP($A26,'[1]Gesamt'!$A$4:$AG$251,9)),"",VLOOKUP($A26,'[1]Gesamt'!$A$4:$AG$251,9))</f>
        <v>36.68</v>
      </c>
      <c r="F26" s="3">
        <f>IF(ISERROR(VLOOKUP($A26,'[1]Gesamt'!$A$4:$AG$251,10)),"",VLOOKUP($A26,'[1]Gesamt'!$A$4:$AG$251,10))</f>
        <v>37.55</v>
      </c>
      <c r="G26" s="3">
        <f>IF(ISERROR(VLOOKUP($A26,'[1]Gesamt'!$A$4:$AG$251,11)),"",VLOOKUP($A26,'[1]Gesamt'!$A$4:$AG$251,11))</f>
        <v>37.49</v>
      </c>
      <c r="H26" s="3">
        <f>IF(ISERROR(VLOOKUP($A26,'[1]Gesamt'!$A$4:$AG$251,12)),"",VLOOKUP($A26,'[1]Gesamt'!$A$4:$AG$251,12))</f>
        <v>37.31</v>
      </c>
      <c r="I26" s="3">
        <f>IF(ISERROR(VLOOKUP($A26,'[1]Gesamt'!$A$4:$AG$251,13)),"",VLOOKUP($A26,'[1]Gesamt'!$A$4:$AG$251,13))</f>
        <v>0</v>
      </c>
      <c r="J26" s="3">
        <f>IF(ISERROR(VLOOKUP($A26,'[1]Gesamt'!$A$4:$AG$251,14)),"",VLOOKUP($A26,'[1]Gesamt'!$A$4:$AG$251,14))</f>
        <v>149.03</v>
      </c>
      <c r="K26" s="16">
        <f>IF(OR(M26="",M26=99999),"",RANK(M26,M:M,1))</f>
        <v>23</v>
      </c>
      <c r="L26" s="4">
        <v>345</v>
      </c>
      <c r="M26" s="17">
        <f>IF(J26="","",ROUND(J26,2))</f>
        <v>149.03</v>
      </c>
    </row>
    <row r="27" spans="1:13" ht="12" customHeight="1">
      <c r="A27" s="15">
        <f>IF(AND('[1]Gesamt'!$D122="x",'[1]Gesamt'!$F122="x",'[1]Gesamt'!$G122&lt;&gt;"x",'[1]Gesamt'!$H122&lt;&gt;"x"),'[1]Gesamt'!A122,"")</f>
        <v>320</v>
      </c>
      <c r="B27" s="15" t="str">
        <f>IF(ISERROR(VLOOKUP($A27,'[1]Gesamt'!$A$4:$AG$251,2)),"",VLOOKUP($A27,'[1]Gesamt'!$A$4:$AG$251,2))</f>
        <v>Deck</v>
      </c>
      <c r="C27" s="15" t="str">
        <f>IF(ISERROR(VLOOKUP($A27,'[1]Gesamt'!$A$4:$AG$251,3)),"",VLOOKUP($A27,'[1]Gesamt'!$A$4:$AG$251,3))</f>
        <v>Sebastian</v>
      </c>
      <c r="D27" s="15" t="str">
        <f>IF(ISERROR(VLOOKUP($A27,'[1]Gesamt'!$A$4:$AG$251,29)),"",VLOOKUP($A27,'[1]Gesamt'!$A$4:$AG$251,29))</f>
        <v>Simmerath</v>
      </c>
      <c r="E27" s="3">
        <f>IF(ISERROR(VLOOKUP($A27,'[1]Gesamt'!$A$4:$AG$251,9)),"",VLOOKUP($A27,'[1]Gesamt'!$A$4:$AG$251,9))</f>
        <v>37.23</v>
      </c>
      <c r="F27" s="3">
        <f>IF(ISERROR(VLOOKUP($A27,'[1]Gesamt'!$A$4:$AG$251,10)),"",VLOOKUP($A27,'[1]Gesamt'!$A$4:$AG$251,10))</f>
        <v>37.05</v>
      </c>
      <c r="G27" s="3">
        <f>IF(ISERROR(VLOOKUP($A27,'[1]Gesamt'!$A$4:$AG$251,11)),"",VLOOKUP($A27,'[1]Gesamt'!$A$4:$AG$251,11))</f>
        <v>37.49</v>
      </c>
      <c r="H27" s="3">
        <f>IF(ISERROR(VLOOKUP($A27,'[1]Gesamt'!$A$4:$AG$251,12)),"",VLOOKUP($A27,'[1]Gesamt'!$A$4:$AG$251,12))</f>
        <v>37.3</v>
      </c>
      <c r="I27" s="3">
        <f>IF(ISERROR(VLOOKUP($A27,'[1]Gesamt'!$A$4:$AG$251,13)),"",VLOOKUP($A27,'[1]Gesamt'!$A$4:$AG$251,13))</f>
        <v>0</v>
      </c>
      <c r="J27" s="3">
        <f>IF(ISERROR(VLOOKUP($A27,'[1]Gesamt'!$A$4:$AG$251,14)),"",VLOOKUP($A27,'[1]Gesamt'!$A$4:$AG$251,14))</f>
        <v>149.07</v>
      </c>
      <c r="K27" s="16">
        <f>IF(OR(M27="",M27=99999),"",RANK(M27,M:M,1))</f>
        <v>24</v>
      </c>
      <c r="L27" s="4">
        <v>320</v>
      </c>
      <c r="M27" s="17">
        <f>IF(J27="","",ROUND(J27,2))</f>
        <v>149.07</v>
      </c>
    </row>
    <row r="28" spans="1:13" ht="12" customHeight="1">
      <c r="A28" s="15">
        <f>IF(AND('[1]Gesamt'!$D137="x",'[1]Gesamt'!$F137="x",'[1]Gesamt'!$G137&lt;&gt;"x",'[1]Gesamt'!$H137&lt;&gt;"x"),'[1]Gesamt'!A137,"")</f>
        <v>335</v>
      </c>
      <c r="B28" s="15" t="str">
        <f>IF(ISERROR(VLOOKUP($A28,'[1]Gesamt'!$A$4:$AG$251,2)),"",VLOOKUP($A28,'[1]Gesamt'!$A$4:$AG$251,2))</f>
        <v>Brückerhoff</v>
      </c>
      <c r="C28" s="15" t="str">
        <f>IF(ISERROR(VLOOKUP($A28,'[1]Gesamt'!$A$4:$AG$251,3)),"",VLOOKUP($A28,'[1]Gesamt'!$A$4:$AG$251,3))</f>
        <v>Finja</v>
      </c>
      <c r="D28" s="15" t="str">
        <f>IF(ISERROR(VLOOKUP($A28,'[1]Gesamt'!$A$4:$AG$251,29)),"",VLOOKUP($A28,'[1]Gesamt'!$A$4:$AG$251,29))</f>
        <v>Friedrichsfeld</v>
      </c>
      <c r="E28" s="3">
        <f>IF(ISERROR(VLOOKUP($A28,'[1]Gesamt'!$A$4:$AG$251,9)),"",VLOOKUP($A28,'[1]Gesamt'!$A$4:$AG$251,9))</f>
        <v>36.99</v>
      </c>
      <c r="F28" s="3">
        <f>IF(ISERROR(VLOOKUP($A28,'[1]Gesamt'!$A$4:$AG$251,10)),"",VLOOKUP($A28,'[1]Gesamt'!$A$4:$AG$251,10))</f>
        <v>37.02</v>
      </c>
      <c r="G28" s="3">
        <f>IF(ISERROR(VLOOKUP($A28,'[1]Gesamt'!$A$4:$AG$251,11)),"",VLOOKUP($A28,'[1]Gesamt'!$A$4:$AG$251,11))</f>
        <v>37.56</v>
      </c>
      <c r="H28" s="3">
        <f>IF(ISERROR(VLOOKUP($A28,'[1]Gesamt'!$A$4:$AG$251,12)),"",VLOOKUP($A28,'[1]Gesamt'!$A$4:$AG$251,12))</f>
        <v>37.62</v>
      </c>
      <c r="I28" s="3">
        <f>IF(ISERROR(VLOOKUP($A28,'[1]Gesamt'!$A$4:$AG$251,13)),"",VLOOKUP($A28,'[1]Gesamt'!$A$4:$AG$251,13))</f>
        <v>0</v>
      </c>
      <c r="J28" s="3">
        <f>IF(ISERROR(VLOOKUP($A28,'[1]Gesamt'!$A$4:$AG$251,14)),"",VLOOKUP($A28,'[1]Gesamt'!$A$4:$AG$251,14))</f>
        <v>149.19</v>
      </c>
      <c r="K28" s="16">
        <f>IF(OR(M28="",M28=99999),"",RANK(M28,M:M,1))</f>
        <v>25</v>
      </c>
      <c r="L28" s="4">
        <v>335</v>
      </c>
      <c r="M28" s="17">
        <f>IF(J28="","",ROUND(J28,2))</f>
        <v>149.19</v>
      </c>
    </row>
    <row r="29" spans="1:13" ht="12" customHeight="1">
      <c r="A29" s="15">
        <f>IF(AND('[1]Gesamt'!$D159="x",'[1]Gesamt'!$F159="x",'[1]Gesamt'!$G159&lt;&gt;"x",'[1]Gesamt'!$H159&lt;&gt;"x"),'[1]Gesamt'!A159,"")</f>
        <v>357</v>
      </c>
      <c r="B29" s="15" t="str">
        <f>IF(ISERROR(VLOOKUP($A29,'[1]Gesamt'!$A$4:$AG$251,2)),"",VLOOKUP($A29,'[1]Gesamt'!$A$4:$AG$251,2))</f>
        <v>Voß</v>
      </c>
      <c r="C29" s="15" t="str">
        <f>IF(ISERROR(VLOOKUP($A29,'[1]Gesamt'!$A$4:$AG$251,3)),"",VLOOKUP($A29,'[1]Gesamt'!$A$4:$AG$251,3))</f>
        <v>Marie-Charlotte</v>
      </c>
      <c r="D29" s="15" t="str">
        <f>IF(ISERROR(VLOOKUP($A29,'[1]Gesamt'!$A$4:$AG$251,29)),"",VLOOKUP($A29,'[1]Gesamt'!$A$4:$AG$251,29))</f>
        <v>Bergkamen</v>
      </c>
      <c r="E29" s="3">
        <f>IF(ISERROR(VLOOKUP($A29,'[1]Gesamt'!$A$4:$AG$251,9)),"",VLOOKUP($A29,'[1]Gesamt'!$A$4:$AG$251,9))</f>
        <v>36.89</v>
      </c>
      <c r="F29" s="3">
        <f>IF(ISERROR(VLOOKUP($A29,'[1]Gesamt'!$A$4:$AG$251,10)),"",VLOOKUP($A29,'[1]Gesamt'!$A$4:$AG$251,10))</f>
        <v>37.51</v>
      </c>
      <c r="G29" s="3">
        <f>IF(ISERROR(VLOOKUP($A29,'[1]Gesamt'!$A$4:$AG$251,11)),"",VLOOKUP($A29,'[1]Gesamt'!$A$4:$AG$251,11))</f>
        <v>37.56</v>
      </c>
      <c r="H29" s="3">
        <f>IF(ISERROR(VLOOKUP($A29,'[1]Gesamt'!$A$4:$AG$251,12)),"",VLOOKUP($A29,'[1]Gesamt'!$A$4:$AG$251,12))</f>
        <v>37.39</v>
      </c>
      <c r="I29" s="3">
        <f>IF(ISERROR(VLOOKUP($A29,'[1]Gesamt'!$A$4:$AG$251,13)),"",VLOOKUP($A29,'[1]Gesamt'!$A$4:$AG$251,13))</f>
        <v>0</v>
      </c>
      <c r="J29" s="3">
        <f>IF(ISERROR(VLOOKUP($A29,'[1]Gesamt'!$A$4:$AG$251,14)),"",VLOOKUP($A29,'[1]Gesamt'!$A$4:$AG$251,14))</f>
        <v>149.35000000000002</v>
      </c>
      <c r="K29" s="16">
        <f>IF(OR(M29="",M29=99999),"",RANK(M29,M:M,1))</f>
        <v>26</v>
      </c>
      <c r="L29" s="4">
        <v>357</v>
      </c>
      <c r="M29" s="17">
        <f>IF(J29="","",ROUND(J29,2))</f>
        <v>149.35</v>
      </c>
    </row>
    <row r="30" spans="1:13" ht="12" customHeight="1">
      <c r="A30" s="15">
        <f>IF(AND('[1]Gesamt'!$D124="x",'[1]Gesamt'!$F124="x",'[1]Gesamt'!$G124&lt;&gt;"x",'[1]Gesamt'!$H124&lt;&gt;"x"),'[1]Gesamt'!A124,"")</f>
        <v>322</v>
      </c>
      <c r="B30" s="15" t="str">
        <f>IF(ISERROR(VLOOKUP($A30,'[1]Gesamt'!$A$4:$AG$251,2)),"",VLOOKUP($A30,'[1]Gesamt'!$A$4:$AG$251,2))</f>
        <v>Kelch</v>
      </c>
      <c r="C30" s="15" t="str">
        <f>IF(ISERROR(VLOOKUP($A30,'[1]Gesamt'!$A$4:$AG$251,3)),"",VLOOKUP($A30,'[1]Gesamt'!$A$4:$AG$251,3))</f>
        <v>Maria</v>
      </c>
      <c r="D30" s="15" t="str">
        <f>IF(ISERROR(VLOOKUP($A30,'[1]Gesamt'!$A$4:$AG$251,29)),"",VLOOKUP($A30,'[1]Gesamt'!$A$4:$AG$251,29))</f>
        <v>Bergkamen</v>
      </c>
      <c r="E30" s="3">
        <f>IF(ISERROR(VLOOKUP($A30,'[1]Gesamt'!$A$4:$AG$251,9)),"",VLOOKUP($A30,'[1]Gesamt'!$A$4:$AG$251,9))</f>
        <v>37.08</v>
      </c>
      <c r="F30" s="3">
        <f>IF(ISERROR(VLOOKUP($A30,'[1]Gesamt'!$A$4:$AG$251,10)),"",VLOOKUP($A30,'[1]Gesamt'!$A$4:$AG$251,10))</f>
        <v>37.27</v>
      </c>
      <c r="G30" s="3">
        <f>IF(ISERROR(VLOOKUP($A30,'[1]Gesamt'!$A$4:$AG$251,11)),"",VLOOKUP($A30,'[1]Gesamt'!$A$4:$AG$251,11))</f>
        <v>37.44</v>
      </c>
      <c r="H30" s="3">
        <f>IF(ISERROR(VLOOKUP($A30,'[1]Gesamt'!$A$4:$AG$251,12)),"",VLOOKUP($A30,'[1]Gesamt'!$A$4:$AG$251,12))</f>
        <v>37.57</v>
      </c>
      <c r="I30" s="3">
        <f>IF(ISERROR(VLOOKUP($A30,'[1]Gesamt'!$A$4:$AG$251,13)),"",VLOOKUP($A30,'[1]Gesamt'!$A$4:$AG$251,13))</f>
        <v>0</v>
      </c>
      <c r="J30" s="3">
        <f>IF(ISERROR(VLOOKUP($A30,'[1]Gesamt'!$A$4:$AG$251,14)),"",VLOOKUP($A30,'[1]Gesamt'!$A$4:$AG$251,14))</f>
        <v>149.35999999999999</v>
      </c>
      <c r="K30" s="16">
        <f>IF(OR(M30="",M30=99999),"",RANK(M30,M:M,1))</f>
        <v>27</v>
      </c>
      <c r="L30" s="4">
        <v>322</v>
      </c>
      <c r="M30" s="17">
        <f>IF(J30="","",ROUND(J30,2))</f>
        <v>149.36</v>
      </c>
    </row>
    <row r="31" spans="1:13" ht="12" customHeight="1">
      <c r="A31" s="15">
        <f>IF(AND('[1]Gesamt'!$D119="x",'[1]Gesamt'!$F119="x",'[1]Gesamt'!$G119&lt;&gt;"x",'[1]Gesamt'!$H119&lt;&gt;"x"),'[1]Gesamt'!A119,"")</f>
        <v>317</v>
      </c>
      <c r="B31" s="15" t="str">
        <f>IF(ISERROR(VLOOKUP($A31,'[1]Gesamt'!$A$4:$AG$251,2)),"",VLOOKUP($A31,'[1]Gesamt'!$A$4:$AG$251,2))</f>
        <v>Bloch</v>
      </c>
      <c r="C31" s="15" t="str">
        <f>IF(ISERROR(VLOOKUP($A31,'[1]Gesamt'!$A$4:$AG$251,3)),"",VLOOKUP($A31,'[1]Gesamt'!$A$4:$AG$251,3))</f>
        <v>Christin </v>
      </c>
      <c r="D31" s="15" t="str">
        <f>IF(ISERROR(VLOOKUP($A31,'[1]Gesamt'!$A$4:$AG$251,29)),"",VLOOKUP($A31,'[1]Gesamt'!$A$4:$AG$251,29))</f>
        <v>Friedrichsfeld</v>
      </c>
      <c r="E31" s="3">
        <f>IF(ISERROR(VLOOKUP($A31,'[1]Gesamt'!$A$4:$AG$251,9)),"",VLOOKUP($A31,'[1]Gesamt'!$A$4:$AG$251,9))</f>
        <v>37.02</v>
      </c>
      <c r="F31" s="3">
        <f>IF(ISERROR(VLOOKUP($A31,'[1]Gesamt'!$A$4:$AG$251,10)),"",VLOOKUP($A31,'[1]Gesamt'!$A$4:$AG$251,10))</f>
        <v>37.34</v>
      </c>
      <c r="G31" s="3">
        <f>IF(ISERROR(VLOOKUP($A31,'[1]Gesamt'!$A$4:$AG$251,11)),"",VLOOKUP($A31,'[1]Gesamt'!$A$4:$AG$251,11))</f>
        <v>37.58</v>
      </c>
      <c r="H31" s="3">
        <f>IF(ISERROR(VLOOKUP($A31,'[1]Gesamt'!$A$4:$AG$251,12)),"",VLOOKUP($A31,'[1]Gesamt'!$A$4:$AG$251,12))</f>
        <v>37.47</v>
      </c>
      <c r="I31" s="3">
        <f>IF(ISERROR(VLOOKUP($A31,'[1]Gesamt'!$A$4:$AG$251,13)),"",VLOOKUP($A31,'[1]Gesamt'!$A$4:$AG$251,13))</f>
        <v>0</v>
      </c>
      <c r="J31" s="3">
        <f>IF(ISERROR(VLOOKUP($A31,'[1]Gesamt'!$A$4:$AG$251,14)),"",VLOOKUP($A31,'[1]Gesamt'!$A$4:$AG$251,14))</f>
        <v>149.41000000000003</v>
      </c>
      <c r="K31" s="16">
        <f>IF(OR(M31="",M31=99999),"",RANK(M31,M:M,1))</f>
        <v>28</v>
      </c>
      <c r="L31" s="4">
        <v>317</v>
      </c>
      <c r="M31" s="17">
        <f>IF(J31="","",ROUND(J31,2))</f>
        <v>149.41</v>
      </c>
    </row>
    <row r="32" spans="1:13" ht="12" customHeight="1">
      <c r="A32" s="15">
        <f>IF(AND('[1]Gesamt'!$D144="x",'[1]Gesamt'!$F144="x",'[1]Gesamt'!$G144&lt;&gt;"x",'[1]Gesamt'!$H144&lt;&gt;"x"),'[1]Gesamt'!A144,"")</f>
        <v>342</v>
      </c>
      <c r="B32" s="15" t="str">
        <f>IF(ISERROR(VLOOKUP($A32,'[1]Gesamt'!$A$4:$AG$251,2)),"",VLOOKUP($A32,'[1]Gesamt'!$A$4:$AG$251,2))</f>
        <v>Müller</v>
      </c>
      <c r="C32" s="15" t="str">
        <f>IF(ISERROR(VLOOKUP($A32,'[1]Gesamt'!$A$4:$AG$251,3)),"",VLOOKUP($A32,'[1]Gesamt'!$A$4:$AG$251,3))</f>
        <v>Leon</v>
      </c>
      <c r="D32" s="15" t="str">
        <f>IF(ISERROR(VLOOKUP($A32,'[1]Gesamt'!$A$4:$AG$251,29)),"",VLOOKUP($A32,'[1]Gesamt'!$A$4:$AG$251,29))</f>
        <v>Kerpen</v>
      </c>
      <c r="E32" s="3">
        <f>IF(ISERROR(VLOOKUP($A32,'[1]Gesamt'!$A$4:$AG$251,9)),"",VLOOKUP($A32,'[1]Gesamt'!$A$4:$AG$251,9))</f>
        <v>37.33</v>
      </c>
      <c r="F32" s="3">
        <f>IF(ISERROR(VLOOKUP($A32,'[1]Gesamt'!$A$4:$AG$251,10)),"",VLOOKUP($A32,'[1]Gesamt'!$A$4:$AG$251,10))</f>
        <v>37.18</v>
      </c>
      <c r="G32" s="3">
        <f>IF(ISERROR(VLOOKUP($A32,'[1]Gesamt'!$A$4:$AG$251,11)),"",VLOOKUP($A32,'[1]Gesamt'!$A$4:$AG$251,11))</f>
        <v>37.58</v>
      </c>
      <c r="H32" s="3">
        <f>IF(ISERROR(VLOOKUP($A32,'[1]Gesamt'!$A$4:$AG$251,12)),"",VLOOKUP($A32,'[1]Gesamt'!$A$4:$AG$251,12))</f>
        <v>37.32</v>
      </c>
      <c r="I32" s="3">
        <f>IF(ISERROR(VLOOKUP($A32,'[1]Gesamt'!$A$4:$AG$251,13)),"",VLOOKUP($A32,'[1]Gesamt'!$A$4:$AG$251,13))</f>
        <v>0</v>
      </c>
      <c r="J32" s="3">
        <f>IF(ISERROR(VLOOKUP($A32,'[1]Gesamt'!$A$4:$AG$251,14)),"",VLOOKUP($A32,'[1]Gesamt'!$A$4:$AG$251,14))</f>
        <v>149.41</v>
      </c>
      <c r="K32" s="16">
        <f>IF(OR(M32="",M32=99999),"",RANK(M32,M:M,1))</f>
        <v>28</v>
      </c>
      <c r="L32" s="4">
        <v>342</v>
      </c>
      <c r="M32" s="17">
        <f>IF(J32="","",ROUND(J32,2))</f>
        <v>149.41</v>
      </c>
    </row>
    <row r="33" spans="1:13" ht="12" customHeight="1">
      <c r="A33" s="15">
        <f>IF(AND('[1]Gesamt'!$D157="x",'[1]Gesamt'!$F157="x",'[1]Gesamt'!$G157&lt;&gt;"x",'[1]Gesamt'!$H157&lt;&gt;"x"),'[1]Gesamt'!A157,"")</f>
        <v>355</v>
      </c>
      <c r="B33" s="15" t="str">
        <f>IF(ISERROR(VLOOKUP($A33,'[1]Gesamt'!$A$4:$AG$251,2)),"",VLOOKUP($A33,'[1]Gesamt'!$A$4:$AG$251,2))</f>
        <v>Claus </v>
      </c>
      <c r="C33" s="15" t="str">
        <f>IF(ISERROR(VLOOKUP($A33,'[1]Gesamt'!$A$4:$AG$251,3)),"",VLOOKUP($A33,'[1]Gesamt'!$A$4:$AG$251,3))</f>
        <v>Maik</v>
      </c>
      <c r="D33" s="15" t="str">
        <f>IF(ISERROR(VLOOKUP($A33,'[1]Gesamt'!$A$4:$AG$251,29)),"",VLOOKUP($A33,'[1]Gesamt'!$A$4:$AG$251,29))</f>
        <v>Bergkamen</v>
      </c>
      <c r="E33" s="3">
        <f>IF(ISERROR(VLOOKUP($A33,'[1]Gesamt'!$A$4:$AG$251,9)),"",VLOOKUP($A33,'[1]Gesamt'!$A$4:$AG$251,9))</f>
        <v>37.1</v>
      </c>
      <c r="F33" s="3">
        <f>IF(ISERROR(VLOOKUP($A33,'[1]Gesamt'!$A$4:$AG$251,10)),"",VLOOKUP($A33,'[1]Gesamt'!$A$4:$AG$251,10))</f>
        <v>37.38</v>
      </c>
      <c r="G33" s="3">
        <f>IF(ISERROR(VLOOKUP($A33,'[1]Gesamt'!$A$4:$AG$251,11)),"",VLOOKUP($A33,'[1]Gesamt'!$A$4:$AG$251,11))</f>
        <v>37.66</v>
      </c>
      <c r="H33" s="3">
        <f>IF(ISERROR(VLOOKUP($A33,'[1]Gesamt'!$A$4:$AG$251,12)),"",VLOOKUP($A33,'[1]Gesamt'!$A$4:$AG$251,12))</f>
        <v>37.47</v>
      </c>
      <c r="I33" s="3">
        <f>IF(ISERROR(VLOOKUP($A33,'[1]Gesamt'!$A$4:$AG$251,13)),"",VLOOKUP($A33,'[1]Gesamt'!$A$4:$AG$251,13))</f>
        <v>0</v>
      </c>
      <c r="J33" s="3">
        <f>IF(ISERROR(VLOOKUP($A33,'[1]Gesamt'!$A$4:$AG$251,14)),"",VLOOKUP($A33,'[1]Gesamt'!$A$4:$AG$251,14))</f>
        <v>149.61</v>
      </c>
      <c r="K33" s="16">
        <f>IF(OR(M33="",M33=99999),"",RANK(M33,M:M,1))</f>
        <v>30</v>
      </c>
      <c r="L33" s="4">
        <v>355</v>
      </c>
      <c r="M33" s="17">
        <f>IF(J33="","",ROUND(J33,2))</f>
        <v>149.61</v>
      </c>
    </row>
    <row r="34" spans="1:13" ht="12" customHeight="1">
      <c r="A34" s="15">
        <f>IF(AND('[1]Gesamt'!$D166="x",'[1]Gesamt'!$F166="x",'[1]Gesamt'!$G166&lt;&gt;"x",'[1]Gesamt'!$H166&lt;&gt;"x"),'[1]Gesamt'!A166,"")</f>
        <v>364</v>
      </c>
      <c r="B34" s="15" t="str">
        <f>IF(ISERROR(VLOOKUP($A34,'[1]Gesamt'!$A$4:$AG$251,2)),"",VLOOKUP($A34,'[1]Gesamt'!$A$4:$AG$251,2))</f>
        <v>Kues</v>
      </c>
      <c r="C34" s="15" t="str">
        <f>IF(ISERROR(VLOOKUP($A34,'[1]Gesamt'!$A$4:$AG$251,3)),"",VLOOKUP($A34,'[1]Gesamt'!$A$4:$AG$251,3))</f>
        <v>Jonas</v>
      </c>
      <c r="D34" s="15" t="str">
        <f>IF(ISERROR(VLOOKUP($A34,'[1]Gesamt'!$A$4:$AG$251,29)),"",VLOOKUP($A34,'[1]Gesamt'!$A$4:$AG$251,29))</f>
        <v>Bad Bentheim</v>
      </c>
      <c r="E34" s="3">
        <f>IF(ISERROR(VLOOKUP($A34,'[1]Gesamt'!$A$4:$AG$251,9)),"",VLOOKUP($A34,'[1]Gesamt'!$A$4:$AG$251,9))</f>
        <v>37.15</v>
      </c>
      <c r="F34" s="3">
        <f>IF(ISERROR(VLOOKUP($A34,'[1]Gesamt'!$A$4:$AG$251,10)),"",VLOOKUP($A34,'[1]Gesamt'!$A$4:$AG$251,10))</f>
        <v>37.62</v>
      </c>
      <c r="G34" s="3">
        <f>IF(ISERROR(VLOOKUP($A34,'[1]Gesamt'!$A$4:$AG$251,11)),"",VLOOKUP($A34,'[1]Gesamt'!$A$4:$AG$251,11))</f>
        <v>37.51</v>
      </c>
      <c r="H34" s="3">
        <f>IF(ISERROR(VLOOKUP($A34,'[1]Gesamt'!$A$4:$AG$251,12)),"",VLOOKUP($A34,'[1]Gesamt'!$A$4:$AG$251,12))</f>
        <v>37.46</v>
      </c>
      <c r="I34" s="3">
        <f>IF(ISERROR(VLOOKUP($A34,'[1]Gesamt'!$A$4:$AG$251,13)),"",VLOOKUP($A34,'[1]Gesamt'!$A$4:$AG$251,13))</f>
        <v>0</v>
      </c>
      <c r="J34" s="3">
        <f>IF(ISERROR(VLOOKUP($A34,'[1]Gesamt'!$A$4:$AG$251,14)),"",VLOOKUP($A34,'[1]Gesamt'!$A$4:$AG$251,14))</f>
        <v>149.74</v>
      </c>
      <c r="K34" s="16">
        <f>IF(OR(M34="",M34=99999),"",RANK(M34,M:M,1))</f>
        <v>31</v>
      </c>
      <c r="L34" s="4">
        <v>364</v>
      </c>
      <c r="M34" s="17">
        <f>IF(J34="","",ROUND(J34,2))</f>
        <v>149.74</v>
      </c>
    </row>
    <row r="35" spans="1:13" ht="12" customHeight="1">
      <c r="A35" s="15">
        <f>IF(AND('[1]Gesamt'!$D150="x",'[1]Gesamt'!$F150="x",'[1]Gesamt'!$G150&lt;&gt;"x",'[1]Gesamt'!$H150&lt;&gt;"x"),'[1]Gesamt'!A150,"")</f>
        <v>348</v>
      </c>
      <c r="B35" s="15" t="str">
        <f>IF(ISERROR(VLOOKUP($A35,'[1]Gesamt'!$A$4:$AG$251,2)),"",VLOOKUP($A35,'[1]Gesamt'!$A$4:$AG$251,2))</f>
        <v>Honscha</v>
      </c>
      <c r="C35" s="15" t="str">
        <f>IF(ISERROR(VLOOKUP($A35,'[1]Gesamt'!$A$4:$AG$251,3)),"",VLOOKUP($A35,'[1]Gesamt'!$A$4:$AG$251,3))</f>
        <v>Moritz</v>
      </c>
      <c r="D35" s="15" t="str">
        <f>IF(ISERROR(VLOOKUP($A35,'[1]Gesamt'!$A$4:$AG$251,29)),"",VLOOKUP($A35,'[1]Gesamt'!$A$4:$AG$251,29))</f>
        <v>Simmerath</v>
      </c>
      <c r="E35" s="3">
        <f>IF(ISERROR(VLOOKUP($A35,'[1]Gesamt'!$A$4:$AG$251,9)),"",VLOOKUP($A35,'[1]Gesamt'!$A$4:$AG$251,9))</f>
        <v>36.86</v>
      </c>
      <c r="F35" s="3">
        <f>IF(ISERROR(VLOOKUP($A35,'[1]Gesamt'!$A$4:$AG$251,10)),"",VLOOKUP($A35,'[1]Gesamt'!$A$4:$AG$251,10))</f>
        <v>37.67</v>
      </c>
      <c r="G35" s="3">
        <f>IF(ISERROR(VLOOKUP($A35,'[1]Gesamt'!$A$4:$AG$251,11)),"",VLOOKUP($A35,'[1]Gesamt'!$A$4:$AG$251,11))</f>
        <v>37.52</v>
      </c>
      <c r="H35" s="3">
        <f>IF(ISERROR(VLOOKUP($A35,'[1]Gesamt'!$A$4:$AG$251,12)),"",VLOOKUP($A35,'[1]Gesamt'!$A$4:$AG$251,12))</f>
        <v>37.7</v>
      </c>
      <c r="I35" s="3">
        <f>IF(ISERROR(VLOOKUP($A35,'[1]Gesamt'!$A$4:$AG$251,13)),"",VLOOKUP($A35,'[1]Gesamt'!$A$4:$AG$251,13))</f>
        <v>0</v>
      </c>
      <c r="J35" s="3">
        <f>IF(ISERROR(VLOOKUP($A35,'[1]Gesamt'!$A$4:$AG$251,14)),"",VLOOKUP($A35,'[1]Gesamt'!$A$4:$AG$251,14))</f>
        <v>149.75</v>
      </c>
      <c r="K35" s="16">
        <f>IF(OR(M35="",M35=99999),"",RANK(M35,M:M,1))</f>
        <v>32</v>
      </c>
      <c r="L35" s="4">
        <v>348</v>
      </c>
      <c r="M35" s="17">
        <f>IF(J35="","",ROUND(J35,2))</f>
        <v>149.75</v>
      </c>
    </row>
    <row r="36" spans="1:13" ht="12" customHeight="1">
      <c r="A36" s="15">
        <f>IF(AND('[1]Gesamt'!$D139="x",'[1]Gesamt'!$F139="x",'[1]Gesamt'!$G139&lt;&gt;"x",'[1]Gesamt'!$H139&lt;&gt;"x"),'[1]Gesamt'!A139,"")</f>
        <v>337</v>
      </c>
      <c r="B36" s="15" t="str">
        <f>IF(ISERROR(VLOOKUP($A36,'[1]Gesamt'!$A$4:$AG$251,2)),"",VLOOKUP($A36,'[1]Gesamt'!$A$4:$AG$251,2))</f>
        <v>Fregin</v>
      </c>
      <c r="C36" s="15" t="str">
        <f>IF(ISERROR(VLOOKUP($A36,'[1]Gesamt'!$A$4:$AG$251,3)),"",VLOOKUP($A36,'[1]Gesamt'!$A$4:$AG$251,3))</f>
        <v>Lara</v>
      </c>
      <c r="D36" s="15" t="str">
        <f>IF(ISERROR(VLOOKUP($A36,'[1]Gesamt'!$A$4:$AG$251,29)),"",VLOOKUP($A36,'[1]Gesamt'!$A$4:$AG$251,29))</f>
        <v>Friedrichsfeld</v>
      </c>
      <c r="E36" s="3">
        <f>IF(ISERROR(VLOOKUP($A36,'[1]Gesamt'!$A$4:$AG$251,9)),"",VLOOKUP($A36,'[1]Gesamt'!$A$4:$AG$251,9))</f>
        <v>37.46</v>
      </c>
      <c r="F36" s="3">
        <f>IF(ISERROR(VLOOKUP($A36,'[1]Gesamt'!$A$4:$AG$251,10)),"",VLOOKUP($A36,'[1]Gesamt'!$A$4:$AG$251,10))</f>
        <v>37.13</v>
      </c>
      <c r="G36" s="3">
        <f>IF(ISERROR(VLOOKUP($A36,'[1]Gesamt'!$A$4:$AG$251,11)),"",VLOOKUP($A36,'[1]Gesamt'!$A$4:$AG$251,11))</f>
        <v>37.6</v>
      </c>
      <c r="H36" s="3">
        <f>IF(ISERROR(VLOOKUP($A36,'[1]Gesamt'!$A$4:$AG$251,12)),"",VLOOKUP($A36,'[1]Gesamt'!$A$4:$AG$251,12))</f>
        <v>37.59</v>
      </c>
      <c r="I36" s="3">
        <f>IF(ISERROR(VLOOKUP($A36,'[1]Gesamt'!$A$4:$AG$251,13)),"",VLOOKUP($A36,'[1]Gesamt'!$A$4:$AG$251,13))</f>
        <v>0</v>
      </c>
      <c r="J36" s="3">
        <f>IF(ISERROR(VLOOKUP($A36,'[1]Gesamt'!$A$4:$AG$251,14)),"",VLOOKUP($A36,'[1]Gesamt'!$A$4:$AG$251,14))</f>
        <v>149.78</v>
      </c>
      <c r="K36" s="16">
        <f>IF(OR(M36="",M36=99999),"",RANK(M36,M:M,1))</f>
        <v>33</v>
      </c>
      <c r="L36" s="4">
        <v>337</v>
      </c>
      <c r="M36" s="17">
        <f>IF(J36="","",ROUND(J36,2))</f>
        <v>149.78</v>
      </c>
    </row>
    <row r="37" spans="1:13" ht="12" customHeight="1">
      <c r="A37" s="15">
        <f>IF(AND('[1]Gesamt'!$D143="x",'[1]Gesamt'!$F143="x",'[1]Gesamt'!$G143&lt;&gt;"x",'[1]Gesamt'!$H143&lt;&gt;"x"),'[1]Gesamt'!A143,"")</f>
        <v>341</v>
      </c>
      <c r="B37" s="15" t="str">
        <f>IF(ISERROR(VLOOKUP($A37,'[1]Gesamt'!$A$4:$AG$251,2)),"",VLOOKUP($A37,'[1]Gesamt'!$A$4:$AG$251,2))</f>
        <v>Cloth</v>
      </c>
      <c r="C37" s="15" t="str">
        <f>IF(ISERROR(VLOOKUP($A37,'[1]Gesamt'!$A$4:$AG$251,3)),"",VLOOKUP($A37,'[1]Gesamt'!$A$4:$AG$251,3))</f>
        <v>Sebastian</v>
      </c>
      <c r="D37" s="15" t="str">
        <f>IF(ISERROR(VLOOKUP($A37,'[1]Gesamt'!$A$4:$AG$251,29)),"",VLOOKUP($A37,'[1]Gesamt'!$A$4:$AG$251,29))</f>
        <v>Friedrichsfeld</v>
      </c>
      <c r="E37" s="3">
        <f>IF(ISERROR(VLOOKUP($A37,'[1]Gesamt'!$A$4:$AG$251,9)),"",VLOOKUP($A37,'[1]Gesamt'!$A$4:$AG$251,9))</f>
        <v>37.01</v>
      </c>
      <c r="F37" s="3">
        <f>IF(ISERROR(VLOOKUP($A37,'[1]Gesamt'!$A$4:$AG$251,10)),"",VLOOKUP($A37,'[1]Gesamt'!$A$4:$AG$251,10))</f>
        <v>37.65</v>
      </c>
      <c r="G37" s="3">
        <f>IF(ISERROR(VLOOKUP($A37,'[1]Gesamt'!$A$4:$AG$251,11)),"",VLOOKUP($A37,'[1]Gesamt'!$A$4:$AG$251,11))</f>
        <v>37.5</v>
      </c>
      <c r="H37" s="3">
        <f>IF(ISERROR(VLOOKUP($A37,'[1]Gesamt'!$A$4:$AG$251,12)),"",VLOOKUP($A37,'[1]Gesamt'!$A$4:$AG$251,12))</f>
        <v>37.63</v>
      </c>
      <c r="I37" s="3">
        <f>IF(ISERROR(VLOOKUP($A37,'[1]Gesamt'!$A$4:$AG$251,13)),"",VLOOKUP($A37,'[1]Gesamt'!$A$4:$AG$251,13))</f>
        <v>0</v>
      </c>
      <c r="J37" s="3">
        <f>IF(ISERROR(VLOOKUP($A37,'[1]Gesamt'!$A$4:$AG$251,14)),"",VLOOKUP($A37,'[1]Gesamt'!$A$4:$AG$251,14))</f>
        <v>149.79</v>
      </c>
      <c r="K37" s="16">
        <f>IF(OR(M37="",M37=99999),"",RANK(M37,M:M,1))</f>
        <v>34</v>
      </c>
      <c r="L37" s="4">
        <v>341</v>
      </c>
      <c r="M37" s="17">
        <f>IF(J37="","",ROUND(J37,2))</f>
        <v>149.79</v>
      </c>
    </row>
    <row r="38" spans="1:13" ht="12" customHeight="1">
      <c r="A38" s="15">
        <f>IF(AND('[1]Gesamt'!$D168="x",'[1]Gesamt'!$F168="x",'[1]Gesamt'!$G168&lt;&gt;"x",'[1]Gesamt'!$H168&lt;&gt;"x"),'[1]Gesamt'!A168,"")</f>
        <v>366</v>
      </c>
      <c r="B38" s="15" t="str">
        <f>IF(ISERROR(VLOOKUP($A38,'[1]Gesamt'!$A$4:$AG$251,2)),"",VLOOKUP($A38,'[1]Gesamt'!$A$4:$AG$251,2))</f>
        <v>Müller</v>
      </c>
      <c r="C38" s="15" t="str">
        <f>IF(ISERROR(VLOOKUP($A38,'[1]Gesamt'!$A$4:$AG$251,3)),"",VLOOKUP($A38,'[1]Gesamt'!$A$4:$AG$251,3))</f>
        <v>Julian</v>
      </c>
      <c r="D38" s="15" t="str">
        <f>IF(ISERROR(VLOOKUP($A38,'[1]Gesamt'!$A$4:$AG$251,29)),"",VLOOKUP($A38,'[1]Gesamt'!$A$4:$AG$251,29))</f>
        <v>Friedrichsfeld</v>
      </c>
      <c r="E38" s="3">
        <f>IF(ISERROR(VLOOKUP($A38,'[1]Gesamt'!$A$4:$AG$251,9)),"",VLOOKUP($A38,'[1]Gesamt'!$A$4:$AG$251,9))</f>
        <v>37.17</v>
      </c>
      <c r="F38" s="3">
        <f>IF(ISERROR(VLOOKUP($A38,'[1]Gesamt'!$A$4:$AG$251,10)),"",VLOOKUP($A38,'[1]Gesamt'!$A$4:$AG$251,10))</f>
        <v>37.52</v>
      </c>
      <c r="G38" s="3">
        <f>IF(ISERROR(VLOOKUP($A38,'[1]Gesamt'!$A$4:$AG$251,11)),"",VLOOKUP($A38,'[1]Gesamt'!$A$4:$AG$251,11))</f>
        <v>37.5</v>
      </c>
      <c r="H38" s="3">
        <f>IF(ISERROR(VLOOKUP($A38,'[1]Gesamt'!$A$4:$AG$251,12)),"",VLOOKUP($A38,'[1]Gesamt'!$A$4:$AG$251,12))</f>
        <v>37.71</v>
      </c>
      <c r="I38" s="3">
        <f>IF(ISERROR(VLOOKUP($A38,'[1]Gesamt'!$A$4:$AG$251,13)),"",VLOOKUP($A38,'[1]Gesamt'!$A$4:$AG$251,13))</f>
        <v>0</v>
      </c>
      <c r="J38" s="3">
        <f>IF(ISERROR(VLOOKUP($A38,'[1]Gesamt'!$A$4:$AG$251,14)),"",VLOOKUP($A38,'[1]Gesamt'!$A$4:$AG$251,14))</f>
        <v>149.9</v>
      </c>
      <c r="K38" s="16">
        <f>IF(OR(M38="",M38=99999),"",RANK(M38,M:M,1))</f>
        <v>35</v>
      </c>
      <c r="L38" s="4">
        <v>366</v>
      </c>
      <c r="M38" s="17">
        <f>IF(J38="","",ROUND(J38,2))</f>
        <v>149.9</v>
      </c>
    </row>
    <row r="39" spans="1:13" ht="12" customHeight="1">
      <c r="A39" s="15">
        <f>IF(AND('[1]Gesamt'!$D126="x",'[1]Gesamt'!$F126="x",'[1]Gesamt'!$G126&lt;&gt;"x",'[1]Gesamt'!$H126&lt;&gt;"x"),'[1]Gesamt'!A126,"")</f>
        <v>324</v>
      </c>
      <c r="B39" s="15" t="str">
        <f>IF(ISERROR(VLOOKUP($A39,'[1]Gesamt'!$A$4:$AG$251,2)),"",VLOOKUP($A39,'[1]Gesamt'!$A$4:$AG$251,2))</f>
        <v>Ricker</v>
      </c>
      <c r="C39" s="15" t="str">
        <f>IF(ISERROR(VLOOKUP($A39,'[1]Gesamt'!$A$4:$AG$251,3)),"",VLOOKUP($A39,'[1]Gesamt'!$A$4:$AG$251,3))</f>
        <v>Claudia</v>
      </c>
      <c r="D39" s="15" t="str">
        <f>IF(ISERROR(VLOOKUP($A39,'[1]Gesamt'!$A$4:$AG$251,29)),"",VLOOKUP($A39,'[1]Gesamt'!$A$4:$AG$251,29))</f>
        <v>Havixbeck</v>
      </c>
      <c r="E39" s="3">
        <f>IF(ISERROR(VLOOKUP($A39,'[1]Gesamt'!$A$4:$AG$251,9)),"",VLOOKUP($A39,'[1]Gesamt'!$A$4:$AG$251,9))</f>
        <v>37.1</v>
      </c>
      <c r="F39" s="3">
        <f>IF(ISERROR(VLOOKUP($A39,'[1]Gesamt'!$A$4:$AG$251,10)),"",VLOOKUP($A39,'[1]Gesamt'!$A$4:$AG$251,10))</f>
        <v>37.64</v>
      </c>
      <c r="G39" s="3">
        <f>IF(ISERROR(VLOOKUP($A39,'[1]Gesamt'!$A$4:$AG$251,11)),"",VLOOKUP($A39,'[1]Gesamt'!$A$4:$AG$251,11))</f>
        <v>37.53</v>
      </c>
      <c r="H39" s="3">
        <f>IF(ISERROR(VLOOKUP($A39,'[1]Gesamt'!$A$4:$AG$251,12)),"",VLOOKUP($A39,'[1]Gesamt'!$A$4:$AG$251,12))</f>
        <v>37.73</v>
      </c>
      <c r="I39" s="3">
        <f>IF(ISERROR(VLOOKUP($A39,'[1]Gesamt'!$A$4:$AG$251,13)),"",VLOOKUP($A39,'[1]Gesamt'!$A$4:$AG$251,13))</f>
        <v>0</v>
      </c>
      <c r="J39" s="3">
        <f>IF(ISERROR(VLOOKUP($A39,'[1]Gesamt'!$A$4:$AG$251,14)),"",VLOOKUP($A39,'[1]Gesamt'!$A$4:$AG$251,14))</f>
        <v>150</v>
      </c>
      <c r="K39" s="16">
        <f>IF(OR(M39="",M39=99999),"",RANK(M39,M:M,1))</f>
        <v>36</v>
      </c>
      <c r="L39" s="4">
        <v>324</v>
      </c>
      <c r="M39" s="17">
        <f>IF(J39="","",ROUND(J39,2))</f>
        <v>150</v>
      </c>
    </row>
    <row r="40" spans="1:13" ht="12" customHeight="1">
      <c r="A40" s="15">
        <f>IF(AND('[1]Gesamt'!$D115="x",'[1]Gesamt'!$F115="x",'[1]Gesamt'!$G115&lt;&gt;"x",'[1]Gesamt'!$H115&lt;&gt;"x"),'[1]Gesamt'!A115,"")</f>
        <v>313</v>
      </c>
      <c r="B40" s="15" t="str">
        <f>IF(ISERROR(VLOOKUP($A40,'[1]Gesamt'!$A$4:$AG$251,2)),"",VLOOKUP($A40,'[1]Gesamt'!$A$4:$AG$251,2))</f>
        <v>Meyer</v>
      </c>
      <c r="C40" s="15" t="str">
        <f>IF(ISERROR(VLOOKUP($A40,'[1]Gesamt'!$A$4:$AG$251,3)),"",VLOOKUP($A40,'[1]Gesamt'!$A$4:$AG$251,3))</f>
        <v>Patrick</v>
      </c>
      <c r="D40" s="15" t="str">
        <f>IF(ISERROR(VLOOKUP($A40,'[1]Gesamt'!$A$4:$AG$251,29)),"",VLOOKUP($A40,'[1]Gesamt'!$A$4:$AG$251,29))</f>
        <v>Simmerath</v>
      </c>
      <c r="E40" s="3">
        <f>IF(ISERROR(VLOOKUP($A40,'[1]Gesamt'!$A$4:$AG$251,9)),"",VLOOKUP($A40,'[1]Gesamt'!$A$4:$AG$251,9))</f>
        <v>36.93</v>
      </c>
      <c r="F40" s="3">
        <f>IF(ISERROR(VLOOKUP($A40,'[1]Gesamt'!$A$4:$AG$251,10)),"",VLOOKUP($A40,'[1]Gesamt'!$A$4:$AG$251,10))</f>
        <v>37.17</v>
      </c>
      <c r="G40" s="3">
        <f>IF(ISERROR(VLOOKUP($A40,'[1]Gesamt'!$A$4:$AG$251,11)),"",VLOOKUP($A40,'[1]Gesamt'!$A$4:$AG$251,11))</f>
        <v>37.5</v>
      </c>
      <c r="H40" s="3">
        <f>IF(ISERROR(VLOOKUP($A40,'[1]Gesamt'!$A$4:$AG$251,12)),"",VLOOKUP($A40,'[1]Gesamt'!$A$4:$AG$251,12))</f>
        <v>38.43</v>
      </c>
      <c r="I40" s="3">
        <f>IF(ISERROR(VLOOKUP($A40,'[1]Gesamt'!$A$4:$AG$251,13)),"",VLOOKUP($A40,'[1]Gesamt'!$A$4:$AG$251,13))</f>
        <v>0</v>
      </c>
      <c r="J40" s="3">
        <f>IF(ISERROR(VLOOKUP($A40,'[1]Gesamt'!$A$4:$AG$251,14)),"",VLOOKUP($A40,'[1]Gesamt'!$A$4:$AG$251,14))</f>
        <v>150.03</v>
      </c>
      <c r="K40" s="16">
        <f>IF(OR(M40="",M40=99999),"",RANK(M40,M:M,1))</f>
        <v>37</v>
      </c>
      <c r="L40" s="4">
        <v>313</v>
      </c>
      <c r="M40" s="17">
        <f>IF(J40="","",ROUND(J40,2))</f>
        <v>150.03</v>
      </c>
    </row>
    <row r="41" spans="1:13" ht="12" customHeight="1">
      <c r="A41" s="15">
        <f>IF(AND('[1]Gesamt'!$D136="x",'[1]Gesamt'!$F136="x",'[1]Gesamt'!$G136&lt;&gt;"x",'[1]Gesamt'!$H136&lt;&gt;"x"),'[1]Gesamt'!A136,"")</f>
        <v>334</v>
      </c>
      <c r="B41" s="15" t="str">
        <f>IF(ISERROR(VLOOKUP($A41,'[1]Gesamt'!$A$4:$AG$251,2)),"",VLOOKUP($A41,'[1]Gesamt'!$A$4:$AG$251,2))</f>
        <v>Neubarth</v>
      </c>
      <c r="C41" s="15" t="str">
        <f>IF(ISERROR(VLOOKUP($A41,'[1]Gesamt'!$A$4:$AG$251,3)),"",VLOOKUP($A41,'[1]Gesamt'!$A$4:$AG$251,3))</f>
        <v>Daniel</v>
      </c>
      <c r="D41" s="15" t="str">
        <f>IF(ISERROR(VLOOKUP($A41,'[1]Gesamt'!$A$4:$AG$251,29)),"",VLOOKUP($A41,'[1]Gesamt'!$A$4:$AG$251,29))</f>
        <v>Friedrichsfeld</v>
      </c>
      <c r="E41" s="3">
        <f>IF(ISERROR(VLOOKUP($A41,'[1]Gesamt'!$A$4:$AG$251,9)),"",VLOOKUP($A41,'[1]Gesamt'!$A$4:$AG$251,9))</f>
        <v>36.86</v>
      </c>
      <c r="F41" s="3">
        <f>IF(ISERROR(VLOOKUP($A41,'[1]Gesamt'!$A$4:$AG$251,10)),"",VLOOKUP($A41,'[1]Gesamt'!$A$4:$AG$251,10))</f>
        <v>37.79</v>
      </c>
      <c r="G41" s="3">
        <f>IF(ISERROR(VLOOKUP($A41,'[1]Gesamt'!$A$4:$AG$251,11)),"",VLOOKUP($A41,'[1]Gesamt'!$A$4:$AG$251,11))</f>
        <v>37.58</v>
      </c>
      <c r="H41" s="3">
        <f>IF(ISERROR(VLOOKUP($A41,'[1]Gesamt'!$A$4:$AG$251,12)),"",VLOOKUP($A41,'[1]Gesamt'!$A$4:$AG$251,12))</f>
        <v>37.82</v>
      </c>
      <c r="I41" s="3">
        <f>IF(ISERROR(VLOOKUP($A41,'[1]Gesamt'!$A$4:$AG$251,13)),"",VLOOKUP($A41,'[1]Gesamt'!$A$4:$AG$251,13))</f>
        <v>0</v>
      </c>
      <c r="J41" s="3">
        <f>IF(ISERROR(VLOOKUP($A41,'[1]Gesamt'!$A$4:$AG$251,14)),"",VLOOKUP($A41,'[1]Gesamt'!$A$4:$AG$251,14))</f>
        <v>150.05</v>
      </c>
      <c r="K41" s="16">
        <f>IF(OR(M41="",M41=99999),"",RANK(M41,M:M,1))</f>
        <v>38</v>
      </c>
      <c r="L41" s="4">
        <v>334</v>
      </c>
      <c r="M41" s="17">
        <f>IF(J41="","",ROUND(J41,2))</f>
        <v>150.05</v>
      </c>
    </row>
    <row r="42" spans="1:13" ht="12" customHeight="1">
      <c r="A42" s="15">
        <f>IF(AND('[1]Gesamt'!$D165="x",'[1]Gesamt'!$F165="x",'[1]Gesamt'!$G165&lt;&gt;"x",'[1]Gesamt'!$H165&lt;&gt;"x"),'[1]Gesamt'!A165,"")</f>
        <v>363</v>
      </c>
      <c r="B42" s="15" t="str">
        <f>IF(ISERROR(VLOOKUP($A42,'[1]Gesamt'!$A$4:$AG$251,2)),"",VLOOKUP($A42,'[1]Gesamt'!$A$4:$AG$251,2))</f>
        <v>Brüggemann</v>
      </c>
      <c r="C42" s="15" t="str">
        <f>IF(ISERROR(VLOOKUP($A42,'[1]Gesamt'!$A$4:$AG$251,3)),"",VLOOKUP($A42,'[1]Gesamt'!$A$4:$AG$251,3))</f>
        <v>Jenny</v>
      </c>
      <c r="D42" s="15" t="str">
        <f>IF(ISERROR(VLOOKUP($A42,'[1]Gesamt'!$A$4:$AG$251,29)),"",VLOOKUP($A42,'[1]Gesamt'!$A$4:$AG$251,29))</f>
        <v>Havixbeck</v>
      </c>
      <c r="E42" s="3">
        <f>IF(ISERROR(VLOOKUP($A42,'[1]Gesamt'!$A$4:$AG$251,9)),"",VLOOKUP($A42,'[1]Gesamt'!$A$4:$AG$251,9))</f>
        <v>37.46</v>
      </c>
      <c r="F42" s="3">
        <f>IF(ISERROR(VLOOKUP($A42,'[1]Gesamt'!$A$4:$AG$251,10)),"",VLOOKUP($A42,'[1]Gesamt'!$A$4:$AG$251,10))</f>
        <v>38.32</v>
      </c>
      <c r="G42" s="3">
        <f>IF(ISERROR(VLOOKUP($A42,'[1]Gesamt'!$A$4:$AG$251,11)),"",VLOOKUP($A42,'[1]Gesamt'!$A$4:$AG$251,11))</f>
        <v>37.96</v>
      </c>
      <c r="H42" s="3">
        <f>IF(ISERROR(VLOOKUP($A42,'[1]Gesamt'!$A$4:$AG$251,12)),"",VLOOKUP($A42,'[1]Gesamt'!$A$4:$AG$251,12))</f>
        <v>38.01</v>
      </c>
      <c r="I42" s="3">
        <f>IF(ISERROR(VLOOKUP($A42,'[1]Gesamt'!$A$4:$AG$251,13)),"",VLOOKUP($A42,'[1]Gesamt'!$A$4:$AG$251,13))</f>
        <v>0</v>
      </c>
      <c r="J42" s="3">
        <f>IF(ISERROR(VLOOKUP($A42,'[1]Gesamt'!$A$4:$AG$251,14)),"",VLOOKUP($A42,'[1]Gesamt'!$A$4:$AG$251,14))</f>
        <v>151.75</v>
      </c>
      <c r="K42" s="16">
        <f>IF(OR(M42="",M42=99999),"",RANK(M42,M:M,1))</f>
        <v>39</v>
      </c>
      <c r="L42" s="4">
        <v>363</v>
      </c>
      <c r="M42" s="17">
        <f>IF(J42="","",ROUND(J42,2))</f>
        <v>151.75</v>
      </c>
    </row>
    <row r="43" spans="1:13" ht="12" customHeight="1">
      <c r="A43" s="15">
        <f>IF(AND('[1]Gesamt'!$D170="x",'[1]Gesamt'!$F170="x",'[1]Gesamt'!$G170&lt;&gt;"x",'[1]Gesamt'!$H170&lt;&gt;"x"),'[1]Gesamt'!A170,"")</f>
        <v>368</v>
      </c>
      <c r="B43" s="15" t="str">
        <f>IF(ISERROR(VLOOKUP($A43,'[1]Gesamt'!$A$4:$AG$251,2)),"",VLOOKUP($A43,'[1]Gesamt'!$A$4:$AG$251,2))</f>
        <v>Ricker</v>
      </c>
      <c r="C43" s="15" t="str">
        <f>IF(ISERROR(VLOOKUP($A43,'[1]Gesamt'!$A$4:$AG$251,3)),"",VLOOKUP($A43,'[1]Gesamt'!$A$4:$AG$251,3))</f>
        <v>Oliver</v>
      </c>
      <c r="D43" s="15" t="str">
        <f>IF(ISERROR(VLOOKUP($A43,'[1]Gesamt'!$A$4:$AG$251,29)),"",VLOOKUP($A43,'[1]Gesamt'!$A$4:$AG$251,29))</f>
        <v>Havixbeck</v>
      </c>
      <c r="E43" s="3">
        <f>IF(ISERROR(VLOOKUP($A43,'[1]Gesamt'!$A$4:$AG$251,9)),"",VLOOKUP($A43,'[1]Gesamt'!$A$4:$AG$251,9))</f>
        <v>38.06</v>
      </c>
      <c r="F43" s="3">
        <f>IF(ISERROR(VLOOKUP($A43,'[1]Gesamt'!$A$4:$AG$251,10)),"",VLOOKUP($A43,'[1]Gesamt'!$A$4:$AG$251,10))</f>
        <v>37.95</v>
      </c>
      <c r="G43" s="3">
        <f>IF(ISERROR(VLOOKUP($A43,'[1]Gesamt'!$A$4:$AG$251,11)),"",VLOOKUP($A43,'[1]Gesamt'!$A$4:$AG$251,11))</f>
        <v>37.95</v>
      </c>
      <c r="H43" s="3">
        <f>IF(ISERROR(VLOOKUP($A43,'[1]Gesamt'!$A$4:$AG$251,12)),"",VLOOKUP($A43,'[1]Gesamt'!$A$4:$AG$251,12))</f>
        <v>38.28</v>
      </c>
      <c r="I43" s="3">
        <f>IF(ISERROR(VLOOKUP($A43,'[1]Gesamt'!$A$4:$AG$251,13)),"",VLOOKUP($A43,'[1]Gesamt'!$A$4:$AG$251,13))</f>
        <v>0</v>
      </c>
      <c r="J43" s="3">
        <f>IF(ISERROR(VLOOKUP($A43,'[1]Gesamt'!$A$4:$AG$251,14)),"",VLOOKUP($A43,'[1]Gesamt'!$A$4:$AG$251,14))</f>
        <v>152.24</v>
      </c>
      <c r="K43" s="16">
        <f>IF(OR(M43="",M43=99999),"",RANK(M43,M:M,1))</f>
        <v>40</v>
      </c>
      <c r="L43" s="4">
        <v>368</v>
      </c>
      <c r="M43" s="17">
        <f>IF(J43="","",ROUND(J43,2))</f>
        <v>152.24</v>
      </c>
    </row>
    <row r="44" spans="1:13" ht="12" customHeight="1">
      <c r="A44" s="15">
        <f>IF(AND('[1]Gesamt'!$D142="x",'[1]Gesamt'!$F142="x",'[1]Gesamt'!$G142&lt;&gt;"x",'[1]Gesamt'!$H142&lt;&gt;"x"),'[1]Gesamt'!A142,"")</f>
        <v>340</v>
      </c>
      <c r="B44" s="15" t="str">
        <f>IF(ISERROR(VLOOKUP($A44,'[1]Gesamt'!$A$4:$AG$251,2)),"",VLOOKUP($A44,'[1]Gesamt'!$A$4:$AG$251,2))</f>
        <v>Sippekamp</v>
      </c>
      <c r="C44" s="15" t="str">
        <f>IF(ISERROR(VLOOKUP($A44,'[1]Gesamt'!$A$4:$AG$251,3)),"",VLOOKUP($A44,'[1]Gesamt'!$A$4:$AG$251,3))</f>
        <v>Marco</v>
      </c>
      <c r="D44" s="15" t="str">
        <f>IF(ISERROR(VLOOKUP($A44,'[1]Gesamt'!$A$4:$AG$251,29)),"",VLOOKUP($A44,'[1]Gesamt'!$A$4:$AG$251,29))</f>
        <v>Friedrichsfeld</v>
      </c>
      <c r="E44" s="3">
        <f>IF(ISERROR(VLOOKUP($A44,'[1]Gesamt'!$A$4:$AG$251,9)),"",VLOOKUP($A44,'[1]Gesamt'!$A$4:$AG$251,9))</f>
        <v>37.69</v>
      </c>
      <c r="F44" s="3">
        <f>IF(ISERROR(VLOOKUP($A44,'[1]Gesamt'!$A$4:$AG$251,10)),"",VLOOKUP($A44,'[1]Gesamt'!$A$4:$AG$251,10))</f>
        <v>37.97</v>
      </c>
      <c r="G44" s="3">
        <f>IF(ISERROR(VLOOKUP($A44,'[1]Gesamt'!$A$4:$AG$251,11)),"",VLOOKUP($A44,'[1]Gesamt'!$A$4:$AG$251,11))</f>
        <v>38.5</v>
      </c>
      <c r="H44" s="3">
        <f>IF(ISERROR(VLOOKUP($A44,'[1]Gesamt'!$A$4:$AG$251,12)),"",VLOOKUP($A44,'[1]Gesamt'!$A$4:$AG$251,12))</f>
        <v>38.17</v>
      </c>
      <c r="I44" s="3">
        <f>IF(ISERROR(VLOOKUP($A44,'[1]Gesamt'!$A$4:$AG$251,13)),"",VLOOKUP($A44,'[1]Gesamt'!$A$4:$AG$251,13))</f>
        <v>0</v>
      </c>
      <c r="J44" s="3">
        <f>IF(ISERROR(VLOOKUP($A44,'[1]Gesamt'!$A$4:$AG$251,14)),"",VLOOKUP($A44,'[1]Gesamt'!$A$4:$AG$251,14))</f>
        <v>152.32999999999998</v>
      </c>
      <c r="K44" s="16">
        <f>IF(OR(M44="",M44=99999),"",RANK(M44,M:M,1))</f>
        <v>41</v>
      </c>
      <c r="L44" s="4">
        <v>340</v>
      </c>
      <c r="M44" s="17">
        <f>IF(J44="","",ROUND(J44,2))</f>
        <v>152.33</v>
      </c>
    </row>
    <row r="45" spans="1:13" ht="12" customHeight="1">
      <c r="A45" s="15">
        <f>IF(AND('[1]Gesamt'!$D179="x",'[1]Gesamt'!$F179="x",'[1]Gesamt'!$G179&lt;&gt;"x",'[1]Gesamt'!$H179&lt;&gt;"x"),'[1]Gesamt'!A179,"")</f>
        <v>377</v>
      </c>
      <c r="B45" s="15" t="str">
        <f>IF(ISERROR(VLOOKUP($A45,'[1]Gesamt'!$A$4:$AG$251,2)),"",VLOOKUP($A45,'[1]Gesamt'!$A$4:$AG$251,2))</f>
        <v>Eckert</v>
      </c>
      <c r="C45" s="15" t="str">
        <f>IF(ISERROR(VLOOKUP($A45,'[1]Gesamt'!$A$4:$AG$251,3)),"",VLOOKUP($A45,'[1]Gesamt'!$A$4:$AG$251,3))</f>
        <v>Kevin</v>
      </c>
      <c r="D45" s="15" t="str">
        <f>IF(ISERROR(VLOOKUP($A45,'[1]Gesamt'!$A$4:$AG$251,29)),"",VLOOKUP($A45,'[1]Gesamt'!$A$4:$AG$251,29))</f>
        <v>Overath</v>
      </c>
      <c r="E45" s="3">
        <f>IF(ISERROR(VLOOKUP($A45,'[1]Gesamt'!$A$4:$AG$251,9)),"",VLOOKUP($A45,'[1]Gesamt'!$A$4:$AG$251,9))</f>
        <v>59.99</v>
      </c>
      <c r="F45" s="3">
        <f>IF(ISERROR(VLOOKUP($A45,'[1]Gesamt'!$A$4:$AG$251,10)),"",VLOOKUP($A45,'[1]Gesamt'!$A$4:$AG$251,10))</f>
        <v>38.04</v>
      </c>
      <c r="G45" s="3">
        <f>IF(ISERROR(VLOOKUP($A45,'[1]Gesamt'!$A$4:$AG$251,11)),"",VLOOKUP($A45,'[1]Gesamt'!$A$4:$AG$251,11))</f>
        <v>37.75</v>
      </c>
      <c r="H45" s="3">
        <f>IF(ISERROR(VLOOKUP($A45,'[1]Gesamt'!$A$4:$AG$251,12)),"",VLOOKUP($A45,'[1]Gesamt'!$A$4:$AG$251,12))</f>
        <v>38</v>
      </c>
      <c r="I45" s="3">
        <f>IF(ISERROR(VLOOKUP($A45,'[1]Gesamt'!$A$4:$AG$251,13)),"",VLOOKUP($A45,'[1]Gesamt'!$A$4:$AG$251,13))</f>
        <v>0</v>
      </c>
      <c r="J45" s="3">
        <f>IF(ISERROR(VLOOKUP($A45,'[1]Gesamt'!$A$4:$AG$251,14)),"",VLOOKUP($A45,'[1]Gesamt'!$A$4:$AG$251,14))</f>
        <v>173.78</v>
      </c>
      <c r="K45" s="16">
        <f>IF(OR(M45="",M45=99999),"",RANK(M45,M:M,1))</f>
        <v>42</v>
      </c>
      <c r="L45" s="4">
        <v>377</v>
      </c>
      <c r="M45" s="17">
        <f>IF(J45="","",ROUND(J45,2))</f>
        <v>173.78</v>
      </c>
    </row>
    <row r="46" spans="1:13" ht="12" customHeight="1">
      <c r="A46" s="15">
        <f>IF(AND('[1]Gesamt'!$D148="x",'[1]Gesamt'!$F148="x",'[1]Gesamt'!$G148&lt;&gt;"x",'[1]Gesamt'!$H148&lt;&gt;"x"),'[1]Gesamt'!A148,"")</f>
        <v>346</v>
      </c>
      <c r="B46" s="15" t="str">
        <f>IF(ISERROR(VLOOKUP($A46,'[1]Gesamt'!$A$4:$AG$251,2)),"",VLOOKUP($A46,'[1]Gesamt'!$A$4:$AG$251,2))</f>
        <v>Mountain</v>
      </c>
      <c r="C46" s="15" t="str">
        <f>IF(ISERROR(VLOOKUP($A46,'[1]Gesamt'!$A$4:$AG$251,3)),"",VLOOKUP($A46,'[1]Gesamt'!$A$4:$AG$251,3))</f>
        <v>Angelique</v>
      </c>
      <c r="D46" s="15" t="str">
        <f>IF(ISERROR(VLOOKUP($A46,'[1]Gesamt'!$A$4:$AG$251,29)),"",VLOOKUP($A46,'[1]Gesamt'!$A$4:$AG$251,29))</f>
        <v>Schledehausen</v>
      </c>
      <c r="E46" s="3">
        <f>IF(ISERROR(VLOOKUP($A46,'[1]Gesamt'!$A$4:$AG$251,9)),"",VLOOKUP($A46,'[1]Gesamt'!$A$4:$AG$251,9))</f>
        <v>37.5</v>
      </c>
      <c r="F46" s="3">
        <f>IF(ISERROR(VLOOKUP($A46,'[1]Gesamt'!$A$4:$AG$251,10)),"",VLOOKUP($A46,'[1]Gesamt'!$A$4:$AG$251,10))</f>
        <v>37.78</v>
      </c>
      <c r="G46" s="3">
        <f>IF(ISERROR(VLOOKUP($A46,'[1]Gesamt'!$A$4:$AG$251,11)),"",VLOOKUP($A46,'[1]Gesamt'!$A$4:$AG$251,11))</f>
        <v>59.99</v>
      </c>
      <c r="H46" s="3">
        <f>IF(ISERROR(VLOOKUP($A46,'[1]Gesamt'!$A$4:$AG$251,12)),"",VLOOKUP($A46,'[1]Gesamt'!$A$4:$AG$251,12))</f>
        <v>59.99</v>
      </c>
      <c r="I46" s="3">
        <f>IF(ISERROR(VLOOKUP($A46,'[1]Gesamt'!$A$4:$AG$251,13)),"",VLOOKUP($A46,'[1]Gesamt'!$A$4:$AG$251,13))</f>
        <v>0</v>
      </c>
      <c r="J46" s="3">
        <f>IF(ISERROR(VLOOKUP($A46,'[1]Gesamt'!$A$4:$AG$251,14)),"",VLOOKUP($A46,'[1]Gesamt'!$A$4:$AG$251,14))</f>
        <v>195.26000000000002</v>
      </c>
      <c r="K46" s="16">
        <f>IF(OR(M46="",M46=99999),"",RANK(M46,M:M,1))</f>
        <v>43</v>
      </c>
      <c r="L46" s="4">
        <v>346</v>
      </c>
      <c r="M46" s="17">
        <f>IF(J46="","",ROUND(J46,2))</f>
        <v>195.26</v>
      </c>
    </row>
    <row r="47" spans="1:13" ht="12" customHeight="1">
      <c r="A47" s="15">
        <f>IF(AND('[1]Gesamt'!$D138="x",'[1]Gesamt'!$F138="x",'[1]Gesamt'!$G138&lt;&gt;"x",'[1]Gesamt'!$H138&lt;&gt;"x"),'[1]Gesamt'!A138,"")</f>
        <v>336</v>
      </c>
      <c r="B47" s="15" t="str">
        <f>IF(ISERROR(VLOOKUP($A47,'[1]Gesamt'!$A$4:$AG$251,2)),"",VLOOKUP($A47,'[1]Gesamt'!$A$4:$AG$251,2))</f>
        <v>Wolters</v>
      </c>
      <c r="C47" s="15" t="str">
        <f>IF(ISERROR(VLOOKUP($A47,'[1]Gesamt'!$A$4:$AG$251,3)),"",VLOOKUP($A47,'[1]Gesamt'!$A$4:$AG$251,3))</f>
        <v>Philipp</v>
      </c>
      <c r="D47" s="15" t="str">
        <f>IF(ISERROR(VLOOKUP($A47,'[1]Gesamt'!$A$4:$AG$251,29)),"",VLOOKUP($A47,'[1]Gesamt'!$A$4:$AG$251,29))</f>
        <v>Kerpen</v>
      </c>
      <c r="E47" s="3">
        <f>IF(ISERROR(VLOOKUP($A47,'[1]Gesamt'!$A$4:$AG$251,9)),"",VLOOKUP($A47,'[1]Gesamt'!$A$4:$AG$251,9))</f>
        <v>37.76</v>
      </c>
      <c r="F47" s="3">
        <f>IF(ISERROR(VLOOKUP($A47,'[1]Gesamt'!$A$4:$AG$251,10)),"",VLOOKUP($A47,'[1]Gesamt'!$A$4:$AG$251,10))</f>
        <v>37.57</v>
      </c>
      <c r="G47" s="3">
        <f>IF(ISERROR(VLOOKUP($A47,'[1]Gesamt'!$A$4:$AG$251,11)),"",VLOOKUP($A47,'[1]Gesamt'!$A$4:$AG$251,11))</f>
        <v>59.99</v>
      </c>
      <c r="H47" s="3">
        <f>IF(ISERROR(VLOOKUP($A47,'[1]Gesamt'!$A$4:$AG$251,12)),"",VLOOKUP($A47,'[1]Gesamt'!$A$4:$AG$251,12))</f>
        <v>59.99</v>
      </c>
      <c r="I47" s="3">
        <f>IF(ISERROR(VLOOKUP($A47,'[1]Gesamt'!$A$4:$AG$251,13)),"",VLOOKUP($A47,'[1]Gesamt'!$A$4:$AG$251,13))</f>
        <v>0</v>
      </c>
      <c r="J47" s="3">
        <f>IF(ISERROR(VLOOKUP($A47,'[1]Gesamt'!$A$4:$AG$251,14)),"",VLOOKUP($A47,'[1]Gesamt'!$A$4:$AG$251,14))</f>
        <v>195.31</v>
      </c>
      <c r="K47" s="16">
        <f>IF(OR(M47="",M47=99999),"",RANK(M47,M:M,1))</f>
        <v>44</v>
      </c>
      <c r="L47" s="4">
        <v>336</v>
      </c>
      <c r="M47" s="17">
        <f>IF(J47="","",ROUND(J47,2))</f>
        <v>195.31</v>
      </c>
    </row>
  </sheetData>
  <sheetProtection/>
  <mergeCells count="1">
    <mergeCell ref="C2:D2"/>
  </mergeCells>
  <printOptions gridLines="1"/>
  <pageMargins left="0.45" right="0.39" top="0.73" bottom="1" header="0.26" footer="0.4921259845"/>
  <pageSetup fitToHeight="4" horizontalDpi="300" verticalDpi="300" orientation="landscape" pageOrder="overThenDown" paperSize="9" scale="125" r:id="rId1"/>
  <headerFooter alignWithMargins="0">
    <oddHeader>&amp;C&amp;"Arial,Fett"&amp;20 25. Viersener Seifenkistenrennen</oddHeader>
    <oddFooter>&amp;LSeifenkistenverein Viersen 84 e.V.&amp;C&amp;P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M9"/>
  <sheetViews>
    <sheetView view="pageLayout" workbookViewId="0" topLeftCell="A1">
      <selection activeCell="L1" sqref="L1:M16384"/>
    </sheetView>
  </sheetViews>
  <sheetFormatPr defaultColWidth="11.421875" defaultRowHeight="12.75"/>
  <cols>
    <col min="1" max="1" width="6.8515625" style="2" bestFit="1" customWidth="1"/>
    <col min="2" max="3" width="10.7109375" style="2" customWidth="1"/>
    <col min="4" max="4" width="26.7109375" style="2" customWidth="1"/>
    <col min="5" max="8" width="10.7109375" style="2" customWidth="1"/>
    <col min="9" max="9" width="10.7109375" style="19" customWidth="1"/>
    <col min="10" max="10" width="11.00390625" style="2" customWidth="1"/>
    <col min="11" max="11" width="5.8515625" style="18" customWidth="1"/>
    <col min="12" max="13" width="0" style="2" hidden="1" customWidth="1"/>
    <col min="14" max="16384" width="11.421875" style="2" customWidth="1"/>
  </cols>
  <sheetData>
    <row r="1" spans="1:11" ht="54.75" customHeight="1">
      <c r="A1" s="1" t="s">
        <v>16</v>
      </c>
      <c r="B1" s="1"/>
      <c r="C1" s="1"/>
      <c r="D1" s="1"/>
      <c r="E1" s="1"/>
      <c r="F1" s="1"/>
      <c r="G1" s="1"/>
      <c r="H1" s="1"/>
      <c r="I1" s="5"/>
      <c r="J1" s="6"/>
      <c r="K1" s="7"/>
    </row>
    <row r="2" spans="1:11" ht="21" customHeight="1">
      <c r="A2" s="8"/>
      <c r="B2" s="8"/>
      <c r="C2" s="34" t="s">
        <v>0</v>
      </c>
      <c r="D2" s="35"/>
      <c r="E2" s="9" t="str">
        <f>'[1]Gesamt'!I2</f>
        <v>j</v>
      </c>
      <c r="F2" s="9" t="str">
        <f>'[1]Gesamt'!J2</f>
        <v>j</v>
      </c>
      <c r="G2" s="9" t="str">
        <f>'[1]Gesamt'!K2</f>
        <v>j</v>
      </c>
      <c r="H2" s="9" t="str">
        <f>'[1]Gesamt'!L2</f>
        <v>j</v>
      </c>
      <c r="I2" s="9" t="str">
        <f>'[1]Gesamt'!M2</f>
        <v>n</v>
      </c>
      <c r="J2" s="10"/>
      <c r="K2" s="11"/>
    </row>
    <row r="3" spans="1:13" s="4" customFormat="1" ht="33" customHeight="1">
      <c r="A3" s="12" t="s">
        <v>12</v>
      </c>
      <c r="B3" s="13" t="s">
        <v>1</v>
      </c>
      <c r="C3" s="13" t="s">
        <v>2</v>
      </c>
      <c r="D3" s="13" t="s">
        <v>10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4" t="s">
        <v>9</v>
      </c>
      <c r="L3" s="21" t="s">
        <v>13</v>
      </c>
      <c r="M3" s="21" t="s">
        <v>14</v>
      </c>
    </row>
    <row r="4" spans="1:13" s="4" customFormat="1" ht="12.75" customHeight="1">
      <c r="A4" s="15">
        <f>IF(AND('[1]Gesamt'!$D44="x",'[1]Gesamt'!$E44="x",'[1]Gesamt'!$H44="x"),'[1]Gesamt'!A44,"")</f>
        <v>141</v>
      </c>
      <c r="B4" s="15" t="str">
        <f>IF(ISERROR(VLOOKUP($A4,'[1]Gesamt'!$A$4:$AG$251,2)),"",VLOOKUP($A4,'[1]Gesamt'!$A$4:$AG$251,2))</f>
        <v>Seebich</v>
      </c>
      <c r="C4" s="15" t="str">
        <f>IF(ISERROR(VLOOKUP($A4,'[1]Gesamt'!$A$4:$AG$251,3)),"",VLOOKUP($A4,'[1]Gesamt'!$A$4:$AG$251,3))</f>
        <v>Kennard</v>
      </c>
      <c r="D4" s="15" t="str">
        <f>IF(ISERROR(VLOOKUP($A4,'[1]Gesamt'!$A$4:$AG$251,29)),"",VLOOKUP($A4,'[1]Gesamt'!$A$4:$AG$251,29))</f>
        <v>Viersen</v>
      </c>
      <c r="E4" s="3">
        <f>IF(ISERROR(VLOOKUP($A4,'[1]Gesamt'!$A$4:$AG$251,9)),"",VLOOKUP($A4,'[1]Gesamt'!$A$4:$AG$251,9))</f>
        <v>38.47</v>
      </c>
      <c r="F4" s="3">
        <f>IF(ISERROR(VLOOKUP($A4,'[1]Gesamt'!$A$4:$AG$251,10)),"",VLOOKUP($A4,'[1]Gesamt'!$A$4:$AG$251,10))</f>
        <v>38.1</v>
      </c>
      <c r="G4" s="3">
        <f>IF(ISERROR(VLOOKUP($A4,'[1]Gesamt'!$A$4:$AG$251,11)),"",VLOOKUP($A4,'[1]Gesamt'!$A$4:$AG$251,11))</f>
        <v>38.49</v>
      </c>
      <c r="H4" s="3">
        <f>IF(ISERROR(VLOOKUP($A4,'[1]Gesamt'!$A$4:$AG$251,12)),"",VLOOKUP($A4,'[1]Gesamt'!$A$4:$AG$251,12))</f>
        <v>39.24</v>
      </c>
      <c r="I4" s="3">
        <f>IF(ISERROR(VLOOKUP($A4,'[1]Gesamt'!$A$4:$AG$251,13)),"",VLOOKUP($A4,'[1]Gesamt'!$A$4:$AG$251,13))</f>
        <v>0</v>
      </c>
      <c r="J4" s="3">
        <f>IF(ISERROR(VLOOKUP($A4,'[1]Gesamt'!$A$4:$AG$251,14)),"",VLOOKUP($A4,'[1]Gesamt'!$A$4:$AG$251,14))</f>
        <v>154.3</v>
      </c>
      <c r="K4" s="14">
        <f>IF(OR(M4="",M4=99999),"",RANK(M4,M:M,1))</f>
        <v>1</v>
      </c>
      <c r="L4" s="4">
        <v>141</v>
      </c>
      <c r="M4" s="17">
        <f>IF(J4="","",ROUND(J4,2))</f>
        <v>154.3</v>
      </c>
    </row>
    <row r="5" spans="1:13" s="4" customFormat="1" ht="12.75" customHeight="1">
      <c r="A5" s="15">
        <f>IF(AND('[1]Gesamt'!$D60="x",'[1]Gesamt'!$E60="x",'[1]Gesamt'!$H60="x"),'[1]Gesamt'!A60,"")</f>
        <v>157</v>
      </c>
      <c r="B5" s="15" t="str">
        <f>IF(ISERROR(VLOOKUP($A5,'[1]Gesamt'!$A$4:$AG$251,2)),"",VLOOKUP($A5,'[1]Gesamt'!$A$4:$AG$251,2))</f>
        <v>Hopp</v>
      </c>
      <c r="C5" s="15" t="str">
        <f>IF(ISERROR(VLOOKUP($A5,'[1]Gesamt'!$A$4:$AG$251,3)),"",VLOOKUP($A5,'[1]Gesamt'!$A$4:$AG$251,3))</f>
        <v>Johan</v>
      </c>
      <c r="D5" s="15" t="str">
        <f>IF(ISERROR(VLOOKUP($A5,'[1]Gesamt'!$A$4:$AG$251,29)),"",VLOOKUP($A5,'[1]Gesamt'!$A$4:$AG$251,29))</f>
        <v>Viersen</v>
      </c>
      <c r="E5" s="3">
        <f>IF(ISERROR(VLOOKUP($A5,'[1]Gesamt'!$A$4:$AG$251,9)),"",VLOOKUP($A5,'[1]Gesamt'!$A$4:$AG$251,9))</f>
        <v>39.07</v>
      </c>
      <c r="F5" s="3">
        <f>IF(ISERROR(VLOOKUP($A5,'[1]Gesamt'!$A$4:$AG$251,10)),"",VLOOKUP($A5,'[1]Gesamt'!$A$4:$AG$251,10))</f>
        <v>38.44</v>
      </c>
      <c r="G5" s="3">
        <f>IF(ISERROR(VLOOKUP($A5,'[1]Gesamt'!$A$4:$AG$251,11)),"",VLOOKUP($A5,'[1]Gesamt'!$A$4:$AG$251,11))</f>
        <v>39.4</v>
      </c>
      <c r="H5" s="3">
        <f>IF(ISERROR(VLOOKUP($A5,'[1]Gesamt'!$A$4:$AG$251,12)),"",VLOOKUP($A5,'[1]Gesamt'!$A$4:$AG$251,12))</f>
        <v>38.99</v>
      </c>
      <c r="I5" s="3">
        <f>IF(ISERROR(VLOOKUP($A5,'[1]Gesamt'!$A$4:$AG$251,13)),"",VLOOKUP($A5,'[1]Gesamt'!$A$4:$AG$251,13))</f>
        <v>0</v>
      </c>
      <c r="J5" s="3">
        <f>IF(ISERROR(VLOOKUP($A5,'[1]Gesamt'!$A$4:$AG$251,14)),"",VLOOKUP($A5,'[1]Gesamt'!$A$4:$AG$251,14))</f>
        <v>155.9</v>
      </c>
      <c r="K5" s="14">
        <f>IF(OR(M5="",M5=99999),"",RANK(M5,M:M,1))</f>
        <v>2</v>
      </c>
      <c r="L5" s="4">
        <v>157</v>
      </c>
      <c r="M5" s="17">
        <f>IF(J5="","",ROUND(J5,2))</f>
        <v>155.9</v>
      </c>
    </row>
    <row r="6" spans="1:13" s="4" customFormat="1" ht="12.75" customHeight="1">
      <c r="A6" s="15">
        <f>IF(AND('[1]Gesamt'!$D38="x",'[1]Gesamt'!$E38="x",'[1]Gesamt'!$H38="x"),'[1]Gesamt'!A38,"")</f>
        <v>135</v>
      </c>
      <c r="B6" s="15" t="str">
        <f>IF(ISERROR(VLOOKUP($A6,'[1]Gesamt'!$A$4:$AG$251,2)),"",VLOOKUP($A6,'[1]Gesamt'!$A$4:$AG$251,2))</f>
        <v>Schwengers</v>
      </c>
      <c r="C6" s="15" t="str">
        <f>IF(ISERROR(VLOOKUP($A6,'[1]Gesamt'!$A$4:$AG$251,3)),"",VLOOKUP($A6,'[1]Gesamt'!$A$4:$AG$251,3))</f>
        <v>Maximilian</v>
      </c>
      <c r="D6" s="15" t="str">
        <f>IF(ISERROR(VLOOKUP($A6,'[1]Gesamt'!$A$4:$AG$251,29)),"",VLOOKUP($A6,'[1]Gesamt'!$A$4:$AG$251,29))</f>
        <v>Viersen</v>
      </c>
      <c r="E6" s="3">
        <f>IF(ISERROR(VLOOKUP($A6,'[1]Gesamt'!$A$4:$AG$251,9)),"",VLOOKUP($A6,'[1]Gesamt'!$A$4:$AG$251,9))</f>
        <v>38.52</v>
      </c>
      <c r="F6" s="3">
        <f>IF(ISERROR(VLOOKUP($A6,'[1]Gesamt'!$A$4:$AG$251,10)),"",VLOOKUP($A6,'[1]Gesamt'!$A$4:$AG$251,10))</f>
        <v>39.21</v>
      </c>
      <c r="G6" s="3">
        <f>IF(ISERROR(VLOOKUP($A6,'[1]Gesamt'!$A$4:$AG$251,11)),"",VLOOKUP($A6,'[1]Gesamt'!$A$4:$AG$251,11))</f>
        <v>38.81</v>
      </c>
      <c r="H6" s="3">
        <f>IF(ISERROR(VLOOKUP($A6,'[1]Gesamt'!$A$4:$AG$251,12)),"",VLOOKUP($A6,'[1]Gesamt'!$A$4:$AG$251,12))</f>
        <v>39.86</v>
      </c>
      <c r="I6" s="3">
        <f>IF(ISERROR(VLOOKUP($A6,'[1]Gesamt'!$A$4:$AG$251,13)),"",VLOOKUP($A6,'[1]Gesamt'!$A$4:$AG$251,13))</f>
        <v>0</v>
      </c>
      <c r="J6" s="3">
        <f>IF(ISERROR(VLOOKUP($A6,'[1]Gesamt'!$A$4:$AG$251,14)),"",VLOOKUP($A6,'[1]Gesamt'!$A$4:$AG$251,14))</f>
        <v>156.4</v>
      </c>
      <c r="K6" s="14">
        <f>IF(OR(M6="",M6=99999),"",RANK(M6,M:M,1))</f>
        <v>3</v>
      </c>
      <c r="L6" s="4">
        <v>135</v>
      </c>
      <c r="M6" s="17">
        <f>IF(J6="","",ROUND(J6,2))</f>
        <v>156.4</v>
      </c>
    </row>
    <row r="7" spans="1:13" s="4" customFormat="1" ht="12.75" customHeight="1">
      <c r="A7" s="15">
        <f>IF(AND('[1]Gesamt'!$D54="x",'[1]Gesamt'!$E54="x",'[1]Gesamt'!$H54="x"),'[1]Gesamt'!A54,"")</f>
        <v>151</v>
      </c>
      <c r="B7" s="15" t="str">
        <f>IF(ISERROR(VLOOKUP($A7,'[1]Gesamt'!$A$4:$AG$251,2)),"",VLOOKUP($A7,'[1]Gesamt'!$A$4:$AG$251,2))</f>
        <v>André</v>
      </c>
      <c r="C7" s="15" t="str">
        <f>IF(ISERROR(VLOOKUP($A7,'[1]Gesamt'!$A$4:$AG$251,3)),"",VLOOKUP($A7,'[1]Gesamt'!$A$4:$AG$251,3))</f>
        <v>Jaqueline</v>
      </c>
      <c r="D7" s="15" t="str">
        <f>IF(ISERROR(VLOOKUP($A7,'[1]Gesamt'!$A$4:$AG$251,29)),"",VLOOKUP($A7,'[1]Gesamt'!$A$4:$AG$251,29))</f>
        <v>Viersen</v>
      </c>
      <c r="E7" s="3">
        <f>IF(ISERROR(VLOOKUP($A7,'[1]Gesamt'!$A$4:$AG$251,9)),"",VLOOKUP($A7,'[1]Gesamt'!$A$4:$AG$251,9))</f>
        <v>38.56</v>
      </c>
      <c r="F7" s="3">
        <f>IF(ISERROR(VLOOKUP($A7,'[1]Gesamt'!$A$4:$AG$251,10)),"",VLOOKUP($A7,'[1]Gesamt'!$A$4:$AG$251,10))</f>
        <v>39.21</v>
      </c>
      <c r="G7" s="3">
        <f>IF(ISERROR(VLOOKUP($A7,'[1]Gesamt'!$A$4:$AG$251,11)),"",VLOOKUP($A7,'[1]Gesamt'!$A$4:$AG$251,11))</f>
        <v>39.88</v>
      </c>
      <c r="H7" s="3">
        <f>IF(ISERROR(VLOOKUP($A7,'[1]Gesamt'!$A$4:$AG$251,12)),"",VLOOKUP($A7,'[1]Gesamt'!$A$4:$AG$251,12))</f>
        <v>39.69</v>
      </c>
      <c r="I7" s="3">
        <f>IF(ISERROR(VLOOKUP($A7,'[1]Gesamt'!$A$4:$AG$251,13)),"",VLOOKUP($A7,'[1]Gesamt'!$A$4:$AG$251,13))</f>
        <v>0</v>
      </c>
      <c r="J7" s="3">
        <f>IF(ISERROR(VLOOKUP($A7,'[1]Gesamt'!$A$4:$AG$251,14)),"",VLOOKUP($A7,'[1]Gesamt'!$A$4:$AG$251,14))</f>
        <v>157.34</v>
      </c>
      <c r="K7" s="14">
        <f>IF(OR(M7="",M7=99999),"",RANK(M7,M:M,1))</f>
        <v>4</v>
      </c>
      <c r="L7" s="4">
        <v>151</v>
      </c>
      <c r="M7" s="17">
        <f>IF(J7="","",ROUND(J7,2))</f>
        <v>157.34</v>
      </c>
    </row>
    <row r="8" spans="1:13" s="4" customFormat="1" ht="12.75" customHeight="1">
      <c r="A8" s="15">
        <f>IF(AND('[1]Gesamt'!$D48="x",'[1]Gesamt'!$E48="x",'[1]Gesamt'!$H48="x"),'[1]Gesamt'!A48,"")</f>
        <v>145</v>
      </c>
      <c r="B8" s="15" t="str">
        <f>IF(ISERROR(VLOOKUP($A8,'[1]Gesamt'!$A$4:$AG$251,2)),"",VLOOKUP($A8,'[1]Gesamt'!$A$4:$AG$251,2))</f>
        <v>Genzen</v>
      </c>
      <c r="C8" s="15" t="str">
        <f>IF(ISERROR(VLOOKUP($A8,'[1]Gesamt'!$A$4:$AG$251,3)),"",VLOOKUP($A8,'[1]Gesamt'!$A$4:$AG$251,3))</f>
        <v>Philipp</v>
      </c>
      <c r="D8" s="15" t="str">
        <f>IF(ISERROR(VLOOKUP($A8,'[1]Gesamt'!$A$4:$AG$251,29)),"",VLOOKUP($A8,'[1]Gesamt'!$A$4:$AG$251,29))</f>
        <v>Viersen</v>
      </c>
      <c r="E8" s="3">
        <f>IF(ISERROR(VLOOKUP($A8,'[1]Gesamt'!$A$4:$AG$251,9)),"",VLOOKUP($A8,'[1]Gesamt'!$A$4:$AG$251,9))</f>
        <v>39.07</v>
      </c>
      <c r="F8" s="3">
        <f>IF(ISERROR(VLOOKUP($A8,'[1]Gesamt'!$A$4:$AG$251,10)),"",VLOOKUP($A8,'[1]Gesamt'!$A$4:$AG$251,10))</f>
        <v>39.29</v>
      </c>
      <c r="G8" s="3">
        <f>IF(ISERROR(VLOOKUP($A8,'[1]Gesamt'!$A$4:$AG$251,11)),"",VLOOKUP($A8,'[1]Gesamt'!$A$4:$AG$251,11))</f>
        <v>39.78</v>
      </c>
      <c r="H8" s="3">
        <f>IF(ISERROR(VLOOKUP($A8,'[1]Gesamt'!$A$4:$AG$251,12)),"",VLOOKUP($A8,'[1]Gesamt'!$A$4:$AG$251,12))</f>
        <v>39.48</v>
      </c>
      <c r="I8" s="3">
        <f>IF(ISERROR(VLOOKUP($A8,'[1]Gesamt'!$A$4:$AG$251,13)),"",VLOOKUP($A8,'[1]Gesamt'!$A$4:$AG$251,13))</f>
        <v>0</v>
      </c>
      <c r="J8" s="3">
        <f>IF(ISERROR(VLOOKUP($A8,'[1]Gesamt'!$A$4:$AG$251,14)),"",VLOOKUP($A8,'[1]Gesamt'!$A$4:$AG$251,14))</f>
        <v>157.62</v>
      </c>
      <c r="K8" s="14">
        <f>IF(OR(M8="",M8=99999),"",RANK(M8,M:M,1))</f>
        <v>5</v>
      </c>
      <c r="L8" s="4">
        <v>145</v>
      </c>
      <c r="M8" s="17">
        <f>IF(J8="","",ROUND(J8,2))</f>
        <v>157.62</v>
      </c>
    </row>
    <row r="9" spans="1:13" s="4" customFormat="1" ht="12.75" customHeight="1">
      <c r="A9" s="15">
        <f>IF(AND('[1]Gesamt'!$D65="x",'[1]Gesamt'!$E65="x",'[1]Gesamt'!$H65="x"),'[1]Gesamt'!A65,"")</f>
        <v>162</v>
      </c>
      <c r="B9" s="15" t="str">
        <f>IF(ISERROR(VLOOKUP($A9,'[1]Gesamt'!$A$4:$AG$251,2)),"",VLOOKUP($A9,'[1]Gesamt'!$A$4:$AG$251,2))</f>
        <v>Blix</v>
      </c>
      <c r="C9" s="15" t="str">
        <f>IF(ISERROR(VLOOKUP($A9,'[1]Gesamt'!$A$4:$AG$251,3)),"",VLOOKUP($A9,'[1]Gesamt'!$A$4:$AG$251,3))</f>
        <v>Charlotte</v>
      </c>
      <c r="D9" s="15" t="str">
        <f>IF(ISERROR(VLOOKUP($A9,'[1]Gesamt'!$A$4:$AG$251,29)),"",VLOOKUP($A9,'[1]Gesamt'!$A$4:$AG$251,29))</f>
        <v>Viersen</v>
      </c>
      <c r="E9" s="3">
        <f>IF(ISERROR(VLOOKUP($A9,'[1]Gesamt'!$A$4:$AG$251,9)),"",VLOOKUP($A9,'[1]Gesamt'!$A$4:$AG$251,9))</f>
        <v>39.53</v>
      </c>
      <c r="F9" s="3">
        <f>IF(ISERROR(VLOOKUP($A9,'[1]Gesamt'!$A$4:$AG$251,10)),"",VLOOKUP($A9,'[1]Gesamt'!$A$4:$AG$251,10))</f>
        <v>40.3</v>
      </c>
      <c r="G9" s="3">
        <f>IF(ISERROR(VLOOKUP($A9,'[1]Gesamt'!$A$4:$AG$251,11)),"",VLOOKUP($A9,'[1]Gesamt'!$A$4:$AG$251,11))</f>
        <v>40.26</v>
      </c>
      <c r="H9" s="3">
        <f>IF(ISERROR(VLOOKUP($A9,'[1]Gesamt'!$A$4:$AG$251,12)),"",VLOOKUP($A9,'[1]Gesamt'!$A$4:$AG$251,12))</f>
        <v>39.51</v>
      </c>
      <c r="I9" s="3">
        <f>IF(ISERROR(VLOOKUP($A9,'[1]Gesamt'!$A$4:$AG$251,13)),"",VLOOKUP($A9,'[1]Gesamt'!$A$4:$AG$251,13))</f>
        <v>0</v>
      </c>
      <c r="J9" s="3">
        <f>IF(ISERROR(VLOOKUP($A9,'[1]Gesamt'!$A$4:$AG$251,14)),"",VLOOKUP($A9,'[1]Gesamt'!$A$4:$AG$251,14))</f>
        <v>159.6</v>
      </c>
      <c r="K9" s="14">
        <f>IF(OR(M9="",M9=99999),"",RANK(M9,M:M,1))</f>
        <v>6</v>
      </c>
      <c r="L9" s="4">
        <v>162</v>
      </c>
      <c r="M9" s="17">
        <f>IF(J9="","",ROUND(J9,2))</f>
        <v>159.6</v>
      </c>
    </row>
  </sheetData>
  <sheetProtection/>
  <mergeCells count="1">
    <mergeCell ref="C2:D2"/>
  </mergeCells>
  <printOptions gridLines="1"/>
  <pageMargins left="0.43" right="0.42" top="0.85" bottom="1" header="0.39" footer="0.4921259845"/>
  <pageSetup horizontalDpi="300" verticalDpi="300" orientation="landscape" pageOrder="overThenDown" paperSize="9" scale="110" r:id="rId1"/>
  <headerFooter alignWithMargins="0">
    <oddHeader>&amp;C&amp;"Arial,Fett"&amp;20 25. Viersener Seifenkistenrennen</oddHeader>
    <oddFooter>&amp;LSeifenkistenverein Viersen 84 e.V.&amp;C&amp;P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M8"/>
  <sheetViews>
    <sheetView view="pageLayout" workbookViewId="0" topLeftCell="E1">
      <selection activeCell="L1" sqref="L1:M16384"/>
    </sheetView>
  </sheetViews>
  <sheetFormatPr defaultColWidth="11.421875" defaultRowHeight="12.75"/>
  <cols>
    <col min="1" max="1" width="6.8515625" style="2" bestFit="1" customWidth="1"/>
    <col min="2" max="3" width="10.7109375" style="2" customWidth="1"/>
    <col min="4" max="4" width="26.7109375" style="2" customWidth="1"/>
    <col min="5" max="8" width="10.7109375" style="2" customWidth="1"/>
    <col min="9" max="9" width="10.7109375" style="19" customWidth="1"/>
    <col min="10" max="10" width="11.00390625" style="2" customWidth="1"/>
    <col min="11" max="11" width="5.8515625" style="18" customWidth="1"/>
    <col min="12" max="13" width="0" style="2" hidden="1" customWidth="1"/>
    <col min="14" max="16384" width="11.421875" style="2" customWidth="1"/>
  </cols>
  <sheetData>
    <row r="1" spans="1:11" ht="54.75" customHeight="1">
      <c r="A1" s="22" t="s">
        <v>17</v>
      </c>
      <c r="B1" s="23"/>
      <c r="C1" s="23"/>
      <c r="D1" s="23"/>
      <c r="E1" s="23"/>
      <c r="F1" s="23"/>
      <c r="G1" s="23"/>
      <c r="H1" s="23"/>
      <c r="I1" s="24"/>
      <c r="J1" s="25"/>
      <c r="K1" s="26"/>
    </row>
    <row r="2" spans="1:11" ht="21" customHeight="1">
      <c r="A2" s="27"/>
      <c r="B2" s="28"/>
      <c r="C2" s="34" t="s">
        <v>0</v>
      </c>
      <c r="D2" s="35"/>
      <c r="E2" s="20" t="str">
        <f>'[1]Gesamt'!I2</f>
        <v>j</v>
      </c>
      <c r="F2" s="20" t="str">
        <f>'[1]Gesamt'!J2</f>
        <v>j</v>
      </c>
      <c r="G2" s="20" t="str">
        <f>'[1]Gesamt'!K2</f>
        <v>j</v>
      </c>
      <c r="H2" s="20" t="str">
        <f>'[1]Gesamt'!L2</f>
        <v>j</v>
      </c>
      <c r="I2" s="20" t="str">
        <f>'[1]Gesamt'!M2</f>
        <v>n</v>
      </c>
      <c r="J2" s="29"/>
      <c r="K2" s="30"/>
    </row>
    <row r="3" spans="1:13" s="4" customFormat="1" ht="33" customHeight="1">
      <c r="A3" s="12" t="s">
        <v>12</v>
      </c>
      <c r="B3" s="13" t="s">
        <v>1</v>
      </c>
      <c r="C3" s="13" t="s">
        <v>2</v>
      </c>
      <c r="D3" s="13" t="s">
        <v>10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4" t="s">
        <v>9</v>
      </c>
      <c r="L3" s="4" t="s">
        <v>13</v>
      </c>
      <c r="M3" s="4" t="s">
        <v>14</v>
      </c>
    </row>
    <row r="4" spans="1:13" s="4" customFormat="1" ht="12" customHeight="1">
      <c r="A4" s="15">
        <f>IF(AND('[1]Gesamt'!$D175="x",(OR('[1]Gesamt'!$F175="x",'[1]Gesamt'!$G175="x")),'[1]Gesamt'!$H175="x"),'[1]Gesamt'!$A175,"")</f>
        <v>373</v>
      </c>
      <c r="B4" s="15" t="str">
        <f>IF(ISERROR(VLOOKUP($A4,'[1]Gesamt'!$A$4:$AG$251,2)),"",VLOOKUP($A4,'[1]Gesamt'!$A$4:$AG$251,2))</f>
        <v>Hopp</v>
      </c>
      <c r="C4" s="15" t="str">
        <f>IF(ISERROR(VLOOKUP($A4,'[1]Gesamt'!$A$4:$AG$251,3)),"",VLOOKUP($A4,'[1]Gesamt'!$A$4:$AG$251,3))</f>
        <v>Jonas</v>
      </c>
      <c r="D4" s="15" t="str">
        <f>IF(ISERROR(VLOOKUP($A4,'[1]Gesamt'!$A$4:$AG$251,29)),"",VLOOKUP($A4,'[1]Gesamt'!$A$4:$AG$251,29))</f>
        <v>Viersen</v>
      </c>
      <c r="E4" s="3">
        <f>IF(ISERROR(VLOOKUP($A4,'[1]Gesamt'!$A$4:$AG$251,9)),"",VLOOKUP($A4,'[1]Gesamt'!$A$4:$AG$251,9))</f>
        <v>37.41</v>
      </c>
      <c r="F4" s="3">
        <f>IF(ISERROR(VLOOKUP($A4,'[1]Gesamt'!$A$4:$AG$251,10)),"",VLOOKUP($A4,'[1]Gesamt'!$A$4:$AG$251,10))</f>
        <v>37.06</v>
      </c>
      <c r="G4" s="3">
        <f>IF(ISERROR(VLOOKUP($A4,'[1]Gesamt'!$A$4:$AG$251,11)),"",VLOOKUP($A4,'[1]Gesamt'!$A$4:$AG$251,11))</f>
        <v>37.7</v>
      </c>
      <c r="H4" s="3">
        <f>IF(ISERROR(VLOOKUP($A4,'[1]Gesamt'!$A$4:$AG$251,12)),"",VLOOKUP($A4,'[1]Gesamt'!$A$4:$AG$251,12))</f>
        <v>37.41</v>
      </c>
      <c r="I4" s="3">
        <f>IF(ISERROR(VLOOKUP($A4,'[1]Gesamt'!$A$4:$AG$251,13)),"",VLOOKUP($A4,'[1]Gesamt'!$A$4:$AG$251,13))</f>
        <v>0</v>
      </c>
      <c r="J4" s="3">
        <f>IF(ISERROR(VLOOKUP($A4,'[1]Gesamt'!$A$4:$AG$251,14)),"",VLOOKUP($A4,'[1]Gesamt'!$A$4:$AG$251,14))</f>
        <v>149.57999999999998</v>
      </c>
      <c r="K4" s="16">
        <f>IF(OR(M4="",M4=99999),"",RANK(M4,M:M,1))</f>
        <v>1</v>
      </c>
      <c r="L4" s="4">
        <v>373</v>
      </c>
      <c r="M4" s="17">
        <f>IF(J4="","",ROUND(J4,2))</f>
        <v>149.58</v>
      </c>
    </row>
    <row r="5" spans="1:13" s="4" customFormat="1" ht="12" customHeight="1">
      <c r="A5" s="15">
        <f>IF(AND('[1]Gesamt'!$D133="x",(OR('[1]Gesamt'!$F133="x",'[1]Gesamt'!$G133="x")),'[1]Gesamt'!$H133="x"),'[1]Gesamt'!$A133,"")</f>
        <v>331</v>
      </c>
      <c r="B5" s="15" t="str">
        <f>IF(ISERROR(VLOOKUP($A5,'[1]Gesamt'!$A$4:$AG$251,2)),"",VLOOKUP($A5,'[1]Gesamt'!$A$4:$AG$251,2))</f>
        <v>Krafczyk</v>
      </c>
      <c r="C5" s="15" t="str">
        <f>IF(ISERROR(VLOOKUP($A5,'[1]Gesamt'!$A$4:$AG$251,3)),"",VLOOKUP($A5,'[1]Gesamt'!$A$4:$AG$251,3))</f>
        <v>Dominik</v>
      </c>
      <c r="D5" s="15" t="str">
        <f>IF(ISERROR(VLOOKUP($A5,'[1]Gesamt'!$A$4:$AG$251,29)),"",VLOOKUP($A5,'[1]Gesamt'!$A$4:$AG$251,29))</f>
        <v>Viersen</v>
      </c>
      <c r="E5" s="3">
        <f>IF(ISERROR(VLOOKUP($A5,'[1]Gesamt'!$A$4:$AG$251,9)),"",VLOOKUP($A5,'[1]Gesamt'!$A$4:$AG$251,9))</f>
        <v>36.94</v>
      </c>
      <c r="F5" s="3">
        <f>IF(ISERROR(VLOOKUP($A5,'[1]Gesamt'!$A$4:$AG$251,10)),"",VLOOKUP($A5,'[1]Gesamt'!$A$4:$AG$251,10))</f>
        <v>37.52</v>
      </c>
      <c r="G5" s="3">
        <f>IF(ISERROR(VLOOKUP($A5,'[1]Gesamt'!$A$4:$AG$251,11)),"",VLOOKUP($A5,'[1]Gesamt'!$A$4:$AG$251,11))</f>
        <v>37.54</v>
      </c>
      <c r="H5" s="3">
        <f>IF(ISERROR(VLOOKUP($A5,'[1]Gesamt'!$A$4:$AG$251,12)),"",VLOOKUP($A5,'[1]Gesamt'!$A$4:$AG$251,12))</f>
        <v>37.7</v>
      </c>
      <c r="I5" s="3">
        <f>IF(ISERROR(VLOOKUP($A5,'[1]Gesamt'!$A$4:$AG$251,13)),"",VLOOKUP($A5,'[1]Gesamt'!$A$4:$AG$251,13))</f>
        <v>0</v>
      </c>
      <c r="J5" s="3">
        <f>IF(ISERROR(VLOOKUP($A5,'[1]Gesamt'!$A$4:$AG$251,14)),"",VLOOKUP($A5,'[1]Gesamt'!$A$4:$AG$251,14))</f>
        <v>149.7</v>
      </c>
      <c r="K5" s="16">
        <f>IF(OR(M5="",M5=99999),"",RANK(M5,M:M,1))</f>
        <v>2</v>
      </c>
      <c r="L5" s="4">
        <v>331</v>
      </c>
      <c r="M5" s="17">
        <f>IF(J5="","",ROUND(J5,2))</f>
        <v>149.7</v>
      </c>
    </row>
    <row r="6" spans="1:13" s="4" customFormat="1" ht="12" customHeight="1">
      <c r="A6" s="15">
        <f>IF(AND('[1]Gesamt'!$D183="x",(OR('[1]Gesamt'!$F183="x",'[1]Gesamt'!$G183="x")),'[1]Gesamt'!$H183="x"),'[1]Gesamt'!$A183,"")</f>
        <v>381</v>
      </c>
      <c r="B6" s="15" t="str">
        <f>IF(ISERROR(VLOOKUP($A6,'[1]Gesamt'!$A$4:$AG$251,2)),"",VLOOKUP($A6,'[1]Gesamt'!$A$4:$AG$251,2))</f>
        <v>Blix</v>
      </c>
      <c r="C6" s="15" t="str">
        <f>IF(ISERROR(VLOOKUP($A6,'[1]Gesamt'!$A$4:$AG$251,3)),"",VLOOKUP($A6,'[1]Gesamt'!$A$4:$AG$251,3))</f>
        <v>Nicola</v>
      </c>
      <c r="D6" s="15" t="str">
        <f>IF(ISERROR(VLOOKUP($A6,'[1]Gesamt'!$A$4:$AG$251,29)),"",VLOOKUP($A6,'[1]Gesamt'!$A$4:$AG$251,29))</f>
        <v>Viersen</v>
      </c>
      <c r="E6" s="3">
        <f>IF(ISERROR(VLOOKUP($A6,'[1]Gesamt'!$A$4:$AG$251,9)),"",VLOOKUP($A6,'[1]Gesamt'!$A$4:$AG$251,9))</f>
        <v>37.11</v>
      </c>
      <c r="F6" s="3">
        <f>IF(ISERROR(VLOOKUP($A6,'[1]Gesamt'!$A$4:$AG$251,10)),"",VLOOKUP($A6,'[1]Gesamt'!$A$4:$AG$251,10))</f>
        <v>37.54</v>
      </c>
      <c r="G6" s="3">
        <f>IF(ISERROR(VLOOKUP($A6,'[1]Gesamt'!$A$4:$AG$251,11)),"",VLOOKUP($A6,'[1]Gesamt'!$A$4:$AG$251,11))</f>
        <v>37.6</v>
      </c>
      <c r="H6" s="3">
        <f>IF(ISERROR(VLOOKUP($A6,'[1]Gesamt'!$A$4:$AG$251,12)),"",VLOOKUP($A6,'[1]Gesamt'!$A$4:$AG$251,12))</f>
        <v>37.57</v>
      </c>
      <c r="I6" s="3">
        <f>IF(ISERROR(VLOOKUP($A6,'[1]Gesamt'!$A$4:$AG$251,13)),"",VLOOKUP($A6,'[1]Gesamt'!$A$4:$AG$251,13))</f>
        <v>0</v>
      </c>
      <c r="J6" s="3">
        <f>IF(ISERROR(VLOOKUP($A6,'[1]Gesamt'!$A$4:$AG$251,14)),"",VLOOKUP($A6,'[1]Gesamt'!$A$4:$AG$251,14))</f>
        <v>149.82</v>
      </c>
      <c r="K6" s="16">
        <f>IF(OR(M6="",M6=99999),"",RANK(M6,M:M,1))</f>
        <v>3</v>
      </c>
      <c r="L6" s="4">
        <v>381</v>
      </c>
      <c r="M6" s="17">
        <f>IF(J6="","",ROUND(J6,2))</f>
        <v>149.82</v>
      </c>
    </row>
    <row r="7" spans="1:13" s="4" customFormat="1" ht="12" customHeight="1">
      <c r="A7" s="15">
        <f>IF(AND('[1]Gesamt'!$D174="x",(OR('[1]Gesamt'!$F174="x",'[1]Gesamt'!$G174="x")),'[1]Gesamt'!$H174="x"),'[1]Gesamt'!$A174,"")</f>
        <v>372</v>
      </c>
      <c r="B7" s="15" t="str">
        <f>IF(ISERROR(VLOOKUP($A7,'[1]Gesamt'!$A$4:$AG$251,2)),"",VLOOKUP($A7,'[1]Gesamt'!$A$4:$AG$251,2))</f>
        <v>Schmitz</v>
      </c>
      <c r="C7" s="15" t="str">
        <f>IF(ISERROR(VLOOKUP($A7,'[1]Gesamt'!$A$4:$AG$251,3)),"",VLOOKUP($A7,'[1]Gesamt'!$A$4:$AG$251,3))</f>
        <v>Sabrina</v>
      </c>
      <c r="D7" s="15" t="str">
        <f>IF(ISERROR(VLOOKUP($A7,'[1]Gesamt'!$A$4:$AG$251,29)),"",VLOOKUP($A7,'[1]Gesamt'!$A$4:$AG$251,29))</f>
        <v>Viersen</v>
      </c>
      <c r="E7" s="3">
        <f>IF(ISERROR(VLOOKUP($A7,'[1]Gesamt'!$A$4:$AG$251,9)),"",VLOOKUP($A7,'[1]Gesamt'!$A$4:$AG$251,9))</f>
        <v>37.43</v>
      </c>
      <c r="F7" s="3">
        <f>IF(ISERROR(VLOOKUP($A7,'[1]Gesamt'!$A$4:$AG$251,10)),"",VLOOKUP($A7,'[1]Gesamt'!$A$4:$AG$251,10))</f>
        <v>37.59</v>
      </c>
      <c r="G7" s="3">
        <f>IF(ISERROR(VLOOKUP($A7,'[1]Gesamt'!$A$4:$AG$251,11)),"",VLOOKUP($A7,'[1]Gesamt'!$A$4:$AG$251,11))</f>
        <v>37.58</v>
      </c>
      <c r="H7" s="3">
        <f>IF(ISERROR(VLOOKUP($A7,'[1]Gesamt'!$A$4:$AG$251,12)),"",VLOOKUP($A7,'[1]Gesamt'!$A$4:$AG$251,12))</f>
        <v>37.68</v>
      </c>
      <c r="I7" s="3">
        <f>IF(ISERROR(VLOOKUP($A7,'[1]Gesamt'!$A$4:$AG$251,13)),"",VLOOKUP($A7,'[1]Gesamt'!$A$4:$AG$251,13))</f>
        <v>0</v>
      </c>
      <c r="J7" s="3">
        <f>IF(ISERROR(VLOOKUP($A7,'[1]Gesamt'!$A$4:$AG$251,14)),"",VLOOKUP($A7,'[1]Gesamt'!$A$4:$AG$251,14))</f>
        <v>150.28</v>
      </c>
      <c r="K7" s="16">
        <f>IF(OR(M7="",M7=99999),"",RANK(M7,M:M,1))</f>
        <v>4</v>
      </c>
      <c r="L7" s="4">
        <v>372</v>
      </c>
      <c r="M7" s="17">
        <f>IF(J7="","",ROUND(J7,2))</f>
        <v>150.28</v>
      </c>
    </row>
    <row r="8" spans="1:13" s="4" customFormat="1" ht="12" customHeight="1">
      <c r="A8" s="15">
        <f>IF(AND('[1]Gesamt'!$D184="x",(OR('[1]Gesamt'!$F184="x",'[1]Gesamt'!$G184="x")),'[1]Gesamt'!$H184="x"),'[1]Gesamt'!$A184,"")</f>
        <v>382</v>
      </c>
      <c r="B8" s="15" t="str">
        <f>IF(ISERROR(VLOOKUP($A8,'[1]Gesamt'!$A$4:$AG$251,2)),"",VLOOKUP($A8,'[1]Gesamt'!$A$4:$AG$251,2))</f>
        <v>Blix</v>
      </c>
      <c r="C8" s="15" t="str">
        <f>IF(ISERROR(VLOOKUP($A8,'[1]Gesamt'!$A$4:$AG$251,3)),"",VLOOKUP($A8,'[1]Gesamt'!$A$4:$AG$251,3))</f>
        <v>Leonie</v>
      </c>
      <c r="D8" s="15" t="str">
        <f>IF(ISERROR(VLOOKUP($A8,'[1]Gesamt'!$A$4:$AG$251,29)),"",VLOOKUP($A8,'[1]Gesamt'!$A$4:$AG$251,29))</f>
        <v>Viersen</v>
      </c>
      <c r="E8" s="3">
        <f>IF(ISERROR(VLOOKUP($A8,'[1]Gesamt'!$A$4:$AG$251,9)),"",VLOOKUP($A8,'[1]Gesamt'!$A$4:$AG$251,9))</f>
        <v>38.25</v>
      </c>
      <c r="F8" s="3">
        <f>IF(ISERROR(VLOOKUP($A8,'[1]Gesamt'!$A$4:$AG$251,10)),"",VLOOKUP($A8,'[1]Gesamt'!$A$4:$AG$251,10))</f>
        <v>37.46</v>
      </c>
      <c r="G8" s="3">
        <f>IF(ISERROR(VLOOKUP($A8,'[1]Gesamt'!$A$4:$AG$251,11)),"",VLOOKUP($A8,'[1]Gesamt'!$A$4:$AG$251,11))</f>
        <v>37.87</v>
      </c>
      <c r="H8" s="3">
        <f>IF(ISERROR(VLOOKUP($A8,'[1]Gesamt'!$A$4:$AG$251,12)),"",VLOOKUP($A8,'[1]Gesamt'!$A$4:$AG$251,12))</f>
        <v>37.42</v>
      </c>
      <c r="I8" s="3">
        <f>IF(ISERROR(VLOOKUP($A8,'[1]Gesamt'!$A$4:$AG$251,13)),"",VLOOKUP($A8,'[1]Gesamt'!$A$4:$AG$251,13))</f>
        <v>0</v>
      </c>
      <c r="J8" s="3">
        <f>IF(ISERROR(VLOOKUP($A8,'[1]Gesamt'!$A$4:$AG$251,14)),"",VLOOKUP($A8,'[1]Gesamt'!$A$4:$AG$251,14))</f>
        <v>151</v>
      </c>
      <c r="K8" s="16">
        <f>IF(OR(M8="",M8=99999),"",RANK(M8,M:M,1))</f>
        <v>5</v>
      </c>
      <c r="L8" s="4">
        <v>382</v>
      </c>
      <c r="M8" s="17">
        <f>IF(J8="","",ROUND(J8,2))</f>
        <v>151</v>
      </c>
    </row>
  </sheetData>
  <sheetProtection/>
  <mergeCells count="1">
    <mergeCell ref="C2:D2"/>
  </mergeCells>
  <printOptions gridLines="1"/>
  <pageMargins left="0.3" right="0.24" top="1.55" bottom="1" header="0.31" footer="0.4921259845"/>
  <pageSetup horizontalDpi="600" verticalDpi="600" orientation="landscape" pageOrder="overThenDown" paperSize="9" scale="115" r:id="rId1"/>
  <headerFooter alignWithMargins="0">
    <oddHeader>&amp;C&amp;"Arial,Fett"&amp;20 25. Viersener Seifenkistenrennen</oddHeader>
    <oddFooter>&amp;LSeifenkistenverein Viersen 84 e.V.&amp;C&amp;P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M14"/>
  <sheetViews>
    <sheetView view="pageLayout" workbookViewId="0" topLeftCell="C1">
      <selection activeCell="L1" sqref="L1:M16384"/>
    </sheetView>
  </sheetViews>
  <sheetFormatPr defaultColWidth="11.421875" defaultRowHeight="12.75"/>
  <cols>
    <col min="1" max="1" width="6.8515625" style="2" bestFit="1" customWidth="1"/>
    <col min="2" max="3" width="10.7109375" style="2" customWidth="1"/>
    <col min="4" max="4" width="26.7109375" style="2" customWidth="1"/>
    <col min="5" max="8" width="10.7109375" style="2" customWidth="1"/>
    <col min="9" max="9" width="10.7109375" style="19" customWidth="1"/>
    <col min="10" max="10" width="11.00390625" style="2" customWidth="1"/>
    <col min="11" max="11" width="5.8515625" style="18" customWidth="1"/>
    <col min="12" max="13" width="0" style="2" hidden="1" customWidth="1"/>
    <col min="14" max="16384" width="11.421875" style="2" customWidth="1"/>
  </cols>
  <sheetData>
    <row r="1" spans="1:11" ht="54.75" customHeight="1">
      <c r="A1" s="1" t="s">
        <v>18</v>
      </c>
      <c r="B1" s="1"/>
      <c r="C1" s="1"/>
      <c r="D1" s="1"/>
      <c r="E1" s="1"/>
      <c r="F1" s="1"/>
      <c r="G1" s="1"/>
      <c r="H1" s="1"/>
      <c r="I1" s="5"/>
      <c r="J1" s="6"/>
      <c r="K1" s="7"/>
    </row>
    <row r="2" spans="1:11" ht="21" customHeight="1">
      <c r="A2" s="8"/>
      <c r="B2" s="8"/>
      <c r="C2" s="34" t="s">
        <v>0</v>
      </c>
      <c r="D2" s="35"/>
      <c r="E2" s="9" t="str">
        <f>'[1]Gesamt'!I2</f>
        <v>j</v>
      </c>
      <c r="F2" s="9" t="str">
        <f>'[1]Gesamt'!J2</f>
        <v>j</v>
      </c>
      <c r="G2" s="9" t="str">
        <f>'[1]Gesamt'!K2</f>
        <v>j</v>
      </c>
      <c r="H2" s="9" t="str">
        <f>'[1]Gesamt'!L2</f>
        <v>j</v>
      </c>
      <c r="I2" s="9" t="str">
        <f>'[1]Gesamt'!M2</f>
        <v>n</v>
      </c>
      <c r="J2" s="10"/>
      <c r="K2" s="11"/>
    </row>
    <row r="3" spans="1:13" s="4" customFormat="1" ht="33" customHeight="1">
      <c r="A3" s="12" t="s">
        <v>12</v>
      </c>
      <c r="B3" s="13" t="s">
        <v>1</v>
      </c>
      <c r="C3" s="13" t="s">
        <v>2</v>
      </c>
      <c r="D3" s="13" t="s">
        <v>10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4" t="s">
        <v>9</v>
      </c>
      <c r="L3" s="4" t="s">
        <v>13</v>
      </c>
      <c r="M3" s="4" t="s">
        <v>14</v>
      </c>
    </row>
    <row r="4" spans="1:13" s="4" customFormat="1" ht="12.75">
      <c r="A4" s="15">
        <f>IF(AND('[1]Gesamt'!$D224="x",'[1]Gesamt'!$G224="x"),'[1]Gesamt'!$A224,"")</f>
        <v>501</v>
      </c>
      <c r="B4" s="15" t="str">
        <f>IF(ISERROR(VLOOKUP($A4,'[1]Gesamt'!$A$4:$AG$251,2)),"",VLOOKUP($A4,'[1]Gesamt'!$A$4:$AG$251,2))</f>
        <v>Leismann</v>
      </c>
      <c r="C4" s="15" t="str">
        <f>IF(ISERROR(VLOOKUP($A4,'[1]Gesamt'!$A$4:$AG$251,3)),"",VLOOKUP($A4,'[1]Gesamt'!$A$4:$AG$251,3))</f>
        <v>Pascal</v>
      </c>
      <c r="D4" s="15" t="str">
        <f>IF(ISERROR(VLOOKUP($A4,'[1]Gesamt'!$A$4:$AG$251,29)),"",VLOOKUP($A4,'[1]Gesamt'!$A$4:$AG$251,29))</f>
        <v>Mettingen</v>
      </c>
      <c r="E4" s="3">
        <f>IF(ISERROR(VLOOKUP($A4,'[1]Gesamt'!$A$4:$AG$251,9)),"",VLOOKUP($A4,'[1]Gesamt'!$A$4:$AG$251,9))</f>
        <v>36.9</v>
      </c>
      <c r="F4" s="3">
        <f>IF(ISERROR(VLOOKUP($A4,'[1]Gesamt'!$A$4:$AG$251,10)),"",VLOOKUP($A4,'[1]Gesamt'!$A$4:$AG$251,10))</f>
        <v>36.85</v>
      </c>
      <c r="G4" s="3">
        <f>IF(ISERROR(VLOOKUP($A4,'[1]Gesamt'!$A$4:$AG$251,11)),"",VLOOKUP($A4,'[1]Gesamt'!$A$4:$AG$251,11))</f>
        <v>37.27</v>
      </c>
      <c r="H4" s="3">
        <f>IF(ISERROR(VLOOKUP($A4,'[1]Gesamt'!$A$4:$AG$251,12)),"",VLOOKUP($A4,'[1]Gesamt'!$A$4:$AG$251,12))</f>
        <v>37.13</v>
      </c>
      <c r="I4" s="3">
        <f>IF(ISERROR(VLOOKUP($A4,'[1]Gesamt'!$A$4:$AG$251,13)),"",VLOOKUP($A4,'[1]Gesamt'!$A$4:$AG$251,13))</f>
        <v>0</v>
      </c>
      <c r="J4" s="3">
        <f>IF(ISERROR(VLOOKUP($A4,'[1]Gesamt'!$A$4:$AG$251,14)),"",VLOOKUP($A4,'[1]Gesamt'!$A$4:$AG$251,14))</f>
        <v>148.15</v>
      </c>
      <c r="K4" s="16">
        <f>IF(OR(M4="",M4=99999),"",RANK(M4,M:M,1))</f>
        <v>1</v>
      </c>
      <c r="L4" s="4">
        <v>501</v>
      </c>
      <c r="M4" s="17">
        <f>IF(J4="","",ROUND(J4,2))</f>
        <v>148.15</v>
      </c>
    </row>
    <row r="5" spans="1:13" s="4" customFormat="1" ht="12.75">
      <c r="A5" s="15">
        <f>IF(AND('[1]Gesamt'!$D240="x",'[1]Gesamt'!$G240="x"),'[1]Gesamt'!$A240,"")</f>
        <v>519</v>
      </c>
      <c r="B5" s="15" t="str">
        <f>IF(ISERROR(VLOOKUP($A5,'[1]Gesamt'!$A$4:$AG$251,2)),"",VLOOKUP($A5,'[1]Gesamt'!$A$4:$AG$251,2))</f>
        <v>Huppertz</v>
      </c>
      <c r="C5" s="15" t="str">
        <f>IF(ISERROR(VLOOKUP($A5,'[1]Gesamt'!$A$4:$AG$251,3)),"",VLOOKUP($A5,'[1]Gesamt'!$A$4:$AG$251,3))</f>
        <v>Sven</v>
      </c>
      <c r="D5" s="15" t="str">
        <f>IF(ISERROR(VLOOKUP($A5,'[1]Gesamt'!$A$4:$AG$251,29)),"",VLOOKUP($A5,'[1]Gesamt'!$A$4:$AG$251,29))</f>
        <v>Simmerath</v>
      </c>
      <c r="E5" s="3">
        <f>IF(ISERROR(VLOOKUP($A5,'[1]Gesamt'!$A$4:$AG$251,9)),"",VLOOKUP($A5,'[1]Gesamt'!$A$4:$AG$251,9))</f>
        <v>36.75</v>
      </c>
      <c r="F5" s="3">
        <f>IF(ISERROR(VLOOKUP($A5,'[1]Gesamt'!$A$4:$AG$251,10)),"",VLOOKUP($A5,'[1]Gesamt'!$A$4:$AG$251,10))</f>
        <v>37.56</v>
      </c>
      <c r="G5" s="3">
        <f>IF(ISERROR(VLOOKUP($A5,'[1]Gesamt'!$A$4:$AG$251,11)),"",VLOOKUP($A5,'[1]Gesamt'!$A$4:$AG$251,11))</f>
        <v>37.41</v>
      </c>
      <c r="H5" s="3">
        <f>IF(ISERROR(VLOOKUP($A5,'[1]Gesamt'!$A$4:$AG$251,12)),"",VLOOKUP($A5,'[1]Gesamt'!$A$4:$AG$251,12))</f>
        <v>37.16</v>
      </c>
      <c r="I5" s="3">
        <f>IF(ISERROR(VLOOKUP($A5,'[1]Gesamt'!$A$4:$AG$251,13)),"",VLOOKUP($A5,'[1]Gesamt'!$A$4:$AG$251,13))</f>
        <v>0</v>
      </c>
      <c r="J5" s="3">
        <f>IF(ISERROR(VLOOKUP($A5,'[1]Gesamt'!$A$4:$AG$251,14)),"",VLOOKUP($A5,'[1]Gesamt'!$A$4:$AG$251,14))</f>
        <v>148.88</v>
      </c>
      <c r="K5" s="16">
        <f>IF(OR(M5="",M5=99999),"",RANK(M5,M:M,1))</f>
        <v>2</v>
      </c>
      <c r="L5" s="4">
        <v>517</v>
      </c>
      <c r="M5" s="17">
        <f>IF(J5="","",ROUND(J5,2))</f>
        <v>148.88</v>
      </c>
    </row>
    <row r="6" spans="1:13" s="4" customFormat="1" ht="12.75">
      <c r="A6" s="15">
        <f>IF(AND('[1]Gesamt'!$D232="x",'[1]Gesamt'!$G232="x"),'[1]Gesamt'!$A232,"")</f>
        <v>509</v>
      </c>
      <c r="B6" s="15" t="str">
        <f>IF(ISERROR(VLOOKUP($A6,'[1]Gesamt'!$A$4:$AG$251,2)),"",VLOOKUP($A6,'[1]Gesamt'!$A$4:$AG$251,2))</f>
        <v>Hollunder</v>
      </c>
      <c r="C6" s="15" t="str">
        <f>IF(ISERROR(VLOOKUP($A6,'[1]Gesamt'!$A$4:$AG$251,3)),"",VLOOKUP($A6,'[1]Gesamt'!$A$4:$AG$251,3))</f>
        <v>Katharina</v>
      </c>
      <c r="D6" s="15" t="str">
        <f>IF(ISERROR(VLOOKUP($A6,'[1]Gesamt'!$A$4:$AG$251,29)),"",VLOOKUP($A6,'[1]Gesamt'!$A$4:$AG$251,29))</f>
        <v>Ruppichteroth</v>
      </c>
      <c r="E6" s="3">
        <f>IF(ISERROR(VLOOKUP($A6,'[1]Gesamt'!$A$4:$AG$251,9)),"",VLOOKUP($A6,'[1]Gesamt'!$A$4:$AG$251,9))</f>
        <v>37.46</v>
      </c>
      <c r="F6" s="3">
        <f>IF(ISERROR(VLOOKUP($A6,'[1]Gesamt'!$A$4:$AG$251,10)),"",VLOOKUP($A6,'[1]Gesamt'!$A$4:$AG$251,10))</f>
        <v>37.31</v>
      </c>
      <c r="G6" s="3">
        <f>IF(ISERROR(VLOOKUP($A6,'[1]Gesamt'!$A$4:$AG$251,11)),"",VLOOKUP($A6,'[1]Gesamt'!$A$4:$AG$251,11))</f>
        <v>37.62</v>
      </c>
      <c r="H6" s="3">
        <f>IF(ISERROR(VLOOKUP($A6,'[1]Gesamt'!$A$4:$AG$251,12)),"",VLOOKUP($A6,'[1]Gesamt'!$A$4:$AG$251,12))</f>
        <v>37.64</v>
      </c>
      <c r="I6" s="3">
        <f>IF(ISERROR(VLOOKUP($A6,'[1]Gesamt'!$A$4:$AG$251,13)),"",VLOOKUP($A6,'[1]Gesamt'!$A$4:$AG$251,13))</f>
        <v>0</v>
      </c>
      <c r="J6" s="3">
        <f>IF(ISERROR(VLOOKUP($A6,'[1]Gesamt'!$A$4:$AG$251,14)),"",VLOOKUP($A6,'[1]Gesamt'!$A$4:$AG$251,14))</f>
        <v>150.03000000000003</v>
      </c>
      <c r="K6" s="16">
        <f>IF(OR(M6="",M6=99999),"",RANK(M6,M:M,1))</f>
        <v>3</v>
      </c>
      <c r="L6" s="4">
        <v>509</v>
      </c>
      <c r="M6" s="17">
        <f>IF(J6="","",ROUND(J6,2))</f>
        <v>150.03</v>
      </c>
    </row>
    <row r="7" spans="1:13" s="4" customFormat="1" ht="12.75">
      <c r="A7" s="15">
        <f>IF(AND('[1]Gesamt'!$D235="x",'[1]Gesamt'!$G235="x"),'[1]Gesamt'!$A235,"")</f>
        <v>512</v>
      </c>
      <c r="B7" s="15" t="str">
        <f>IF(ISERROR(VLOOKUP($A7,'[1]Gesamt'!$A$4:$AG$251,2)),"",VLOOKUP($A7,'[1]Gesamt'!$A$4:$AG$251,2))</f>
        <v>van Limbeck</v>
      </c>
      <c r="C7" s="15" t="str">
        <f>IF(ISERROR(VLOOKUP($A7,'[1]Gesamt'!$A$4:$AG$251,3)),"",VLOOKUP($A7,'[1]Gesamt'!$A$4:$AG$251,3))</f>
        <v>Lena</v>
      </c>
      <c r="D7" s="15" t="str">
        <f>IF(ISERROR(VLOOKUP($A7,'[1]Gesamt'!$A$4:$AG$251,29)),"",VLOOKUP($A7,'[1]Gesamt'!$A$4:$AG$251,29))</f>
        <v>Ruppichteroth</v>
      </c>
      <c r="E7" s="3">
        <f>IF(ISERROR(VLOOKUP($A7,'[1]Gesamt'!$A$4:$AG$251,9)),"",VLOOKUP($A7,'[1]Gesamt'!$A$4:$AG$251,9))</f>
        <v>37.56</v>
      </c>
      <c r="F7" s="3">
        <f>IF(ISERROR(VLOOKUP($A7,'[1]Gesamt'!$A$4:$AG$251,10)),"",VLOOKUP($A7,'[1]Gesamt'!$A$4:$AG$251,10))</f>
        <v>37.52</v>
      </c>
      <c r="G7" s="3">
        <f>IF(ISERROR(VLOOKUP($A7,'[1]Gesamt'!$A$4:$AG$251,11)),"",VLOOKUP($A7,'[1]Gesamt'!$A$4:$AG$251,11))</f>
        <v>37.85</v>
      </c>
      <c r="H7" s="3">
        <f>IF(ISERROR(VLOOKUP($A7,'[1]Gesamt'!$A$4:$AG$251,12)),"",VLOOKUP($A7,'[1]Gesamt'!$A$4:$AG$251,12))</f>
        <v>37.36</v>
      </c>
      <c r="I7" s="3">
        <f>IF(ISERROR(VLOOKUP($A7,'[1]Gesamt'!$A$4:$AG$251,13)),"",VLOOKUP($A7,'[1]Gesamt'!$A$4:$AG$251,13))</f>
        <v>0</v>
      </c>
      <c r="J7" s="3">
        <f>IF(ISERROR(VLOOKUP($A7,'[1]Gesamt'!$A$4:$AG$251,14)),"",VLOOKUP($A7,'[1]Gesamt'!$A$4:$AG$251,14))</f>
        <v>150.29000000000002</v>
      </c>
      <c r="K7" s="16">
        <f>IF(OR(M7="",M7=99999),"",RANK(M7,M:M,1))</f>
        <v>4</v>
      </c>
      <c r="L7" s="4">
        <v>512</v>
      </c>
      <c r="M7" s="17">
        <f>IF(J7="","",ROUND(J7,2))</f>
        <v>150.29</v>
      </c>
    </row>
    <row r="8" spans="1:13" s="4" customFormat="1" ht="12.75">
      <c r="A8" s="15">
        <f>IF(AND('[1]Gesamt'!$D233="x",'[1]Gesamt'!$G233="x"),'[1]Gesamt'!$A233,"")</f>
        <v>510</v>
      </c>
      <c r="B8" s="15" t="str">
        <f>IF(ISERROR(VLOOKUP($A8,'[1]Gesamt'!$A$4:$AG$251,2)),"",VLOOKUP($A8,'[1]Gesamt'!$A$4:$AG$251,2))</f>
        <v>Strucken</v>
      </c>
      <c r="C8" s="15" t="str">
        <f>IF(ISERROR(VLOOKUP($A8,'[1]Gesamt'!$A$4:$AG$251,3)),"",VLOOKUP($A8,'[1]Gesamt'!$A$4:$AG$251,3))</f>
        <v>Thimo</v>
      </c>
      <c r="D8" s="15" t="str">
        <f>IF(ISERROR(VLOOKUP($A8,'[1]Gesamt'!$A$4:$AG$251,29)),"",VLOOKUP($A8,'[1]Gesamt'!$A$4:$AG$251,29))</f>
        <v>Viersen</v>
      </c>
      <c r="E8" s="3">
        <f>IF(ISERROR(VLOOKUP($A8,'[1]Gesamt'!$A$4:$AG$251,9)),"",VLOOKUP($A8,'[1]Gesamt'!$A$4:$AG$251,9))</f>
        <v>37.36</v>
      </c>
      <c r="F8" s="3">
        <f>IF(ISERROR(VLOOKUP($A8,'[1]Gesamt'!$A$4:$AG$251,10)),"",VLOOKUP($A8,'[1]Gesamt'!$A$4:$AG$251,10))</f>
        <v>37.69</v>
      </c>
      <c r="G8" s="3">
        <f>IF(ISERROR(VLOOKUP($A8,'[1]Gesamt'!$A$4:$AG$251,11)),"",VLOOKUP($A8,'[1]Gesamt'!$A$4:$AG$251,11))</f>
        <v>37.94</v>
      </c>
      <c r="H8" s="3">
        <f>IF(ISERROR(VLOOKUP($A8,'[1]Gesamt'!$A$4:$AG$251,12)),"",VLOOKUP($A8,'[1]Gesamt'!$A$4:$AG$251,12))</f>
        <v>37.44</v>
      </c>
      <c r="I8" s="3">
        <f>IF(ISERROR(VLOOKUP($A8,'[1]Gesamt'!$A$4:$AG$251,13)),"",VLOOKUP($A8,'[1]Gesamt'!$A$4:$AG$251,13))</f>
        <v>0</v>
      </c>
      <c r="J8" s="3">
        <f>IF(ISERROR(VLOOKUP($A8,'[1]Gesamt'!$A$4:$AG$251,14)),"",VLOOKUP($A8,'[1]Gesamt'!$A$4:$AG$251,14))</f>
        <v>150.43</v>
      </c>
      <c r="K8" s="16">
        <f>IF(OR(M8="",M8=99999),"",RANK(M8,M:M,1))</f>
        <v>5</v>
      </c>
      <c r="L8" s="4">
        <v>510</v>
      </c>
      <c r="M8" s="17">
        <f>IF(J8="","",ROUND(J8,2))</f>
        <v>150.43</v>
      </c>
    </row>
    <row r="9" spans="1:13" s="4" customFormat="1" ht="12.75">
      <c r="A9" s="15">
        <f>IF(AND('[1]Gesamt'!$D225="x",'[1]Gesamt'!$G225="x"),'[1]Gesamt'!$A225,"")</f>
        <v>502</v>
      </c>
      <c r="B9" s="15" t="str">
        <f>IF(ISERROR(VLOOKUP($A9,'[1]Gesamt'!$A$4:$AG$251,2)),"",VLOOKUP($A9,'[1]Gesamt'!$A$4:$AG$251,2))</f>
        <v>Schröer</v>
      </c>
      <c r="C9" s="15" t="str">
        <f>IF(ISERROR(VLOOKUP($A9,'[1]Gesamt'!$A$4:$AG$251,3)),"",VLOOKUP($A9,'[1]Gesamt'!$A$4:$AG$251,3))</f>
        <v>Sabrina</v>
      </c>
      <c r="D9" s="15" t="str">
        <f>IF(ISERROR(VLOOKUP($A9,'[1]Gesamt'!$A$4:$AG$251,29)),"",VLOOKUP($A9,'[1]Gesamt'!$A$4:$AG$251,29))</f>
        <v>Mettingen</v>
      </c>
      <c r="E9" s="3">
        <f>IF(ISERROR(VLOOKUP($A9,'[1]Gesamt'!$A$4:$AG$251,9)),"",VLOOKUP($A9,'[1]Gesamt'!$A$4:$AG$251,9))</f>
        <v>37.95</v>
      </c>
      <c r="F9" s="3">
        <f>IF(ISERROR(VLOOKUP($A9,'[1]Gesamt'!$A$4:$AG$251,10)),"",VLOOKUP($A9,'[1]Gesamt'!$A$4:$AG$251,10))</f>
        <v>37.24</v>
      </c>
      <c r="G9" s="3">
        <f>IF(ISERROR(VLOOKUP($A9,'[1]Gesamt'!$A$4:$AG$251,11)),"",VLOOKUP($A9,'[1]Gesamt'!$A$4:$AG$251,11))</f>
        <v>37.81</v>
      </c>
      <c r="H9" s="3">
        <f>IF(ISERROR(VLOOKUP($A9,'[1]Gesamt'!$A$4:$AG$251,12)),"",VLOOKUP($A9,'[1]Gesamt'!$A$4:$AG$251,12))</f>
        <v>37.67</v>
      </c>
      <c r="I9" s="3">
        <f>IF(ISERROR(VLOOKUP($A9,'[1]Gesamt'!$A$4:$AG$251,13)),"",VLOOKUP($A9,'[1]Gesamt'!$A$4:$AG$251,13))</f>
        <v>0</v>
      </c>
      <c r="J9" s="3">
        <f>IF(ISERROR(VLOOKUP($A9,'[1]Gesamt'!$A$4:$AG$251,14)),"",VLOOKUP($A9,'[1]Gesamt'!$A$4:$AG$251,14))</f>
        <v>150.67000000000002</v>
      </c>
      <c r="K9" s="16">
        <f>IF(OR(M9="",M9=99999),"",RANK(M9,M:M,1))</f>
        <v>6</v>
      </c>
      <c r="L9" s="4">
        <v>502</v>
      </c>
      <c r="M9" s="17">
        <f>IF(J9="","",ROUND(J9,2))</f>
        <v>150.67</v>
      </c>
    </row>
    <row r="10" spans="1:13" s="4" customFormat="1" ht="12.75">
      <c r="A10" s="15">
        <f>IF(AND('[1]Gesamt'!$D230="x",'[1]Gesamt'!$G230="x"),'[1]Gesamt'!$A230,"")</f>
        <v>507</v>
      </c>
      <c r="B10" s="15" t="str">
        <f>IF(ISERROR(VLOOKUP($A10,'[1]Gesamt'!$A$4:$AG$251,2)),"",VLOOKUP($A10,'[1]Gesamt'!$A$4:$AG$251,2))</f>
        <v>Wunderlich</v>
      </c>
      <c r="C10" s="15" t="str">
        <f>IF(ISERROR(VLOOKUP($A10,'[1]Gesamt'!$A$4:$AG$251,3)),"",VLOOKUP($A10,'[1]Gesamt'!$A$4:$AG$251,3))</f>
        <v>Nils</v>
      </c>
      <c r="D10" s="15" t="str">
        <f>IF(ISERROR(VLOOKUP($A10,'[1]Gesamt'!$A$4:$AG$251,29)),"",VLOOKUP($A10,'[1]Gesamt'!$A$4:$AG$251,29))</f>
        <v>Ruppichteroth</v>
      </c>
      <c r="E10" s="3">
        <f>IF(ISERROR(VLOOKUP($A10,'[1]Gesamt'!$A$4:$AG$251,9)),"",VLOOKUP($A10,'[1]Gesamt'!$A$4:$AG$251,9))</f>
        <v>37.71</v>
      </c>
      <c r="F10" s="3">
        <f>IF(ISERROR(VLOOKUP($A10,'[1]Gesamt'!$A$4:$AG$251,10)),"",VLOOKUP($A10,'[1]Gesamt'!$A$4:$AG$251,10))</f>
        <v>37.63</v>
      </c>
      <c r="G10" s="3">
        <f>IF(ISERROR(VLOOKUP($A10,'[1]Gesamt'!$A$4:$AG$251,11)),"",VLOOKUP($A10,'[1]Gesamt'!$A$4:$AG$251,11))</f>
        <v>37.99</v>
      </c>
      <c r="H10" s="3">
        <f>IF(ISERROR(VLOOKUP($A10,'[1]Gesamt'!$A$4:$AG$251,12)),"",VLOOKUP($A10,'[1]Gesamt'!$A$4:$AG$251,12))</f>
        <v>38.09</v>
      </c>
      <c r="I10" s="3">
        <f>IF(ISERROR(VLOOKUP($A10,'[1]Gesamt'!$A$4:$AG$251,13)),"",VLOOKUP($A10,'[1]Gesamt'!$A$4:$AG$251,13))</f>
        <v>0</v>
      </c>
      <c r="J10" s="3">
        <f>IF(ISERROR(VLOOKUP($A10,'[1]Gesamt'!$A$4:$AG$251,14)),"",VLOOKUP($A10,'[1]Gesamt'!$A$4:$AG$251,14))</f>
        <v>151.42000000000002</v>
      </c>
      <c r="K10" s="16">
        <f>IF(OR(M10="",M10=99999),"",RANK(M10,M:M,1))</f>
        <v>7</v>
      </c>
      <c r="L10" s="4">
        <v>507</v>
      </c>
      <c r="M10" s="17">
        <f>IF(J10="","",ROUND(J10,2))</f>
        <v>151.42</v>
      </c>
    </row>
    <row r="11" spans="1:13" s="4" customFormat="1" ht="12.75">
      <c r="A11" s="15">
        <f>IF(AND('[1]Gesamt'!$D228="x",'[1]Gesamt'!$G228="x"),'[1]Gesamt'!$A228,"")</f>
        <v>505</v>
      </c>
      <c r="B11" s="15" t="str">
        <f>IF(ISERROR(VLOOKUP($A11,'[1]Gesamt'!$A$4:$AG$251,2)),"",VLOOKUP($A11,'[1]Gesamt'!$A$4:$AG$251,2))</f>
        <v>Fregin</v>
      </c>
      <c r="C11" s="15" t="str">
        <f>IF(ISERROR(VLOOKUP($A11,'[1]Gesamt'!$A$4:$AG$251,3)),"",VLOOKUP($A11,'[1]Gesamt'!$A$4:$AG$251,3))</f>
        <v>Helge</v>
      </c>
      <c r="D11" s="15" t="str">
        <f>IF(ISERROR(VLOOKUP($A11,'[1]Gesamt'!$A$4:$AG$251,29)),"",VLOOKUP($A11,'[1]Gesamt'!$A$4:$AG$251,29))</f>
        <v>Friedrichsfeld</v>
      </c>
      <c r="E11" s="3">
        <f>IF(ISERROR(VLOOKUP($A11,'[1]Gesamt'!$A$4:$AG$251,9)),"",VLOOKUP($A11,'[1]Gesamt'!$A$4:$AG$251,9))</f>
        <v>37.47</v>
      </c>
      <c r="F11" s="3">
        <f>IF(ISERROR(VLOOKUP($A11,'[1]Gesamt'!$A$4:$AG$251,10)),"",VLOOKUP($A11,'[1]Gesamt'!$A$4:$AG$251,10))</f>
        <v>37.81</v>
      </c>
      <c r="G11" s="3">
        <f>IF(ISERROR(VLOOKUP($A11,'[1]Gesamt'!$A$4:$AG$251,11)),"",VLOOKUP($A11,'[1]Gesamt'!$A$4:$AG$251,11))</f>
        <v>37.91</v>
      </c>
      <c r="H11" s="3">
        <f>IF(ISERROR(VLOOKUP($A11,'[1]Gesamt'!$A$4:$AG$251,12)),"",VLOOKUP($A11,'[1]Gesamt'!$A$4:$AG$251,12))</f>
        <v>38.32</v>
      </c>
      <c r="I11" s="3">
        <f>IF(ISERROR(VLOOKUP($A11,'[1]Gesamt'!$A$4:$AG$251,13)),"",VLOOKUP($A11,'[1]Gesamt'!$A$4:$AG$251,13))</f>
        <v>0</v>
      </c>
      <c r="J11" s="3">
        <f>IF(ISERROR(VLOOKUP($A11,'[1]Gesamt'!$A$4:$AG$251,14)),"",VLOOKUP($A11,'[1]Gesamt'!$A$4:$AG$251,14))</f>
        <v>151.51</v>
      </c>
      <c r="K11" s="16">
        <f>IF(OR(M11="",M11=99999),"",RANK(M11,M:M,1))</f>
        <v>8</v>
      </c>
      <c r="L11" s="4">
        <v>505</v>
      </c>
      <c r="M11" s="17">
        <f>IF(J11="","",ROUND(J11,2))</f>
        <v>151.51</v>
      </c>
    </row>
    <row r="12" spans="1:13" s="4" customFormat="1" ht="12.75">
      <c r="A12" s="15">
        <f>IF(AND('[1]Gesamt'!$D231="x",'[1]Gesamt'!$G231="x"),'[1]Gesamt'!$A231,"")</f>
        <v>508</v>
      </c>
      <c r="B12" s="15" t="str">
        <f>IF(ISERROR(VLOOKUP($A12,'[1]Gesamt'!$A$4:$AG$251,2)),"",VLOOKUP($A12,'[1]Gesamt'!$A$4:$AG$251,2))</f>
        <v>Brünning </v>
      </c>
      <c r="C12" s="15" t="str">
        <f>IF(ISERROR(VLOOKUP($A12,'[1]Gesamt'!$A$4:$AG$251,3)),"",VLOOKUP($A12,'[1]Gesamt'!$A$4:$AG$251,3))</f>
        <v>Jessica</v>
      </c>
      <c r="D12" s="15" t="str">
        <f>IF(ISERROR(VLOOKUP($A12,'[1]Gesamt'!$A$4:$AG$251,29)),"",VLOOKUP($A12,'[1]Gesamt'!$A$4:$AG$251,29))</f>
        <v>Xanten</v>
      </c>
      <c r="E12" s="3">
        <f>IF(ISERROR(VLOOKUP($A12,'[1]Gesamt'!$A$4:$AG$251,9)),"",VLOOKUP($A12,'[1]Gesamt'!$A$4:$AG$251,9))</f>
        <v>37.49</v>
      </c>
      <c r="F12" s="3">
        <f>IF(ISERROR(VLOOKUP($A12,'[1]Gesamt'!$A$4:$AG$251,10)),"",VLOOKUP($A12,'[1]Gesamt'!$A$4:$AG$251,10))</f>
        <v>37.76</v>
      </c>
      <c r="G12" s="3">
        <f>IF(ISERROR(VLOOKUP($A12,'[1]Gesamt'!$A$4:$AG$251,11)),"",VLOOKUP($A12,'[1]Gesamt'!$A$4:$AG$251,11))</f>
        <v>38.22</v>
      </c>
      <c r="H12" s="3">
        <f>IF(ISERROR(VLOOKUP($A12,'[1]Gesamt'!$A$4:$AG$251,12)),"",VLOOKUP($A12,'[1]Gesamt'!$A$4:$AG$251,12))</f>
        <v>38.1</v>
      </c>
      <c r="I12" s="3">
        <f>IF(ISERROR(VLOOKUP($A12,'[1]Gesamt'!$A$4:$AG$251,13)),"",VLOOKUP($A12,'[1]Gesamt'!$A$4:$AG$251,13))</f>
        <v>0</v>
      </c>
      <c r="J12" s="3">
        <f>IF(ISERROR(VLOOKUP($A12,'[1]Gesamt'!$A$4:$AG$251,14)),"",VLOOKUP($A12,'[1]Gesamt'!$A$4:$AG$251,14))</f>
        <v>151.57</v>
      </c>
      <c r="K12" s="16">
        <f>IF(OR(M12="",M12=99999),"",RANK(M12,M:M,1))</f>
        <v>9</v>
      </c>
      <c r="L12" s="4">
        <v>508</v>
      </c>
      <c r="M12" s="17">
        <f>IF(J12="","",ROUND(J12,2))</f>
        <v>151.57</v>
      </c>
    </row>
    <row r="13" spans="1:13" s="4" customFormat="1" ht="12.75">
      <c r="A13" s="15">
        <f>IF(AND('[1]Gesamt'!$D236="x",'[1]Gesamt'!$G236="x"),'[1]Gesamt'!$A236,"")</f>
        <v>513</v>
      </c>
      <c r="B13" s="15" t="str">
        <f>IF(ISERROR(VLOOKUP($A13,'[1]Gesamt'!$A$4:$AG$251,2)),"",VLOOKUP($A13,'[1]Gesamt'!$A$4:$AG$251,2))</f>
        <v>Cetinkaya</v>
      </c>
      <c r="C13" s="15" t="str">
        <f>IF(ISERROR(VLOOKUP($A13,'[1]Gesamt'!$A$4:$AG$251,3)),"",VLOOKUP($A13,'[1]Gesamt'!$A$4:$AG$251,3))</f>
        <v>Deniz</v>
      </c>
      <c r="D13" s="15" t="str">
        <f>IF(ISERROR(VLOOKUP($A13,'[1]Gesamt'!$A$4:$AG$251,29)),"",VLOOKUP($A13,'[1]Gesamt'!$A$4:$AG$251,29))</f>
        <v>Friedrichsfeld</v>
      </c>
      <c r="E13" s="3">
        <f>IF(ISERROR(VLOOKUP($A13,'[1]Gesamt'!$A$4:$AG$251,9)),"",VLOOKUP($A13,'[1]Gesamt'!$A$4:$AG$251,9))</f>
        <v>38.06</v>
      </c>
      <c r="F13" s="3">
        <f>IF(ISERROR(VLOOKUP($A13,'[1]Gesamt'!$A$4:$AG$251,10)),"",VLOOKUP($A13,'[1]Gesamt'!$A$4:$AG$251,10))</f>
        <v>38.37</v>
      </c>
      <c r="G13" s="3">
        <f>IF(ISERROR(VLOOKUP($A13,'[1]Gesamt'!$A$4:$AG$251,11)),"",VLOOKUP($A13,'[1]Gesamt'!$A$4:$AG$251,11))</f>
        <v>39.51</v>
      </c>
      <c r="H13" s="3">
        <f>IF(ISERROR(VLOOKUP($A13,'[1]Gesamt'!$A$4:$AG$251,12)),"",VLOOKUP($A13,'[1]Gesamt'!$A$4:$AG$251,12))</f>
        <v>38.43</v>
      </c>
      <c r="I13" s="3">
        <f>IF(ISERROR(VLOOKUP($A13,'[1]Gesamt'!$A$4:$AG$251,13)),"",VLOOKUP($A13,'[1]Gesamt'!$A$4:$AG$251,13))</f>
        <v>0</v>
      </c>
      <c r="J13" s="3">
        <f>IF(ISERROR(VLOOKUP($A13,'[1]Gesamt'!$A$4:$AG$251,14)),"",VLOOKUP($A13,'[1]Gesamt'!$A$4:$AG$251,14))</f>
        <v>154.37</v>
      </c>
      <c r="K13" s="16">
        <f>IF(OR(M13="",M13=99999),"",RANK(M13,M:M,1))</f>
        <v>10</v>
      </c>
      <c r="L13" s="4">
        <v>513</v>
      </c>
      <c r="M13" s="17">
        <f>IF(J13="","",ROUND(J13,2))</f>
        <v>154.37</v>
      </c>
    </row>
    <row r="14" spans="1:13" s="4" customFormat="1" ht="12.75">
      <c r="A14" s="15">
        <f>IF(AND('[1]Gesamt'!$D239="x",'[1]Gesamt'!$G239="x"),'[1]Gesamt'!$A239,"")</f>
        <v>518</v>
      </c>
      <c r="B14" s="15" t="str">
        <f>IF(ISERROR(VLOOKUP($A14,'[1]Gesamt'!$A$4:$AG$251,2)),"",VLOOKUP($A14,'[1]Gesamt'!$A$4:$AG$251,2))</f>
        <v>Stagge</v>
      </c>
      <c r="C14" s="15" t="str">
        <f>IF(ISERROR(VLOOKUP($A14,'[1]Gesamt'!$A$4:$AG$251,3)),"",VLOOKUP($A14,'[1]Gesamt'!$A$4:$AG$251,3))</f>
        <v>Matthias</v>
      </c>
      <c r="D14" s="15" t="str">
        <f>IF(ISERROR(VLOOKUP($A14,'[1]Gesamt'!$A$4:$AG$251,29)),"",VLOOKUP($A14,'[1]Gesamt'!$A$4:$AG$251,29))</f>
        <v>Rheine</v>
      </c>
      <c r="E14" s="3">
        <f>IF(ISERROR(VLOOKUP($A14,'[1]Gesamt'!$A$4:$AG$251,9)),"",VLOOKUP($A14,'[1]Gesamt'!$A$4:$AG$251,9))</f>
        <v>37.59</v>
      </c>
      <c r="F14" s="3">
        <f>IF(ISERROR(VLOOKUP($A14,'[1]Gesamt'!$A$4:$AG$251,10)),"",VLOOKUP($A14,'[1]Gesamt'!$A$4:$AG$251,10))</f>
        <v>37.08</v>
      </c>
      <c r="G14" s="3">
        <f>IF(ISERROR(VLOOKUP($A14,'[1]Gesamt'!$A$4:$AG$251,11)),"",VLOOKUP($A14,'[1]Gesamt'!$A$4:$AG$251,11))</f>
        <v>59.99</v>
      </c>
      <c r="H14" s="3">
        <f>IF(ISERROR(VLOOKUP($A14,'[1]Gesamt'!$A$4:$AG$251,12)),"",VLOOKUP($A14,'[1]Gesamt'!$A$4:$AG$251,12))</f>
        <v>59.99</v>
      </c>
      <c r="I14" s="3">
        <f>IF(ISERROR(VLOOKUP($A14,'[1]Gesamt'!$A$4:$AG$251,13)),"",VLOOKUP($A14,'[1]Gesamt'!$A$4:$AG$251,13))</f>
        <v>0</v>
      </c>
      <c r="J14" s="3">
        <f>IF(ISERROR(VLOOKUP($A14,'[1]Gesamt'!$A$4:$AG$251,14)),"",VLOOKUP($A14,'[1]Gesamt'!$A$4:$AG$251,14))</f>
        <v>194.65</v>
      </c>
      <c r="K14" s="16">
        <f>IF(OR(M14="",M14=99999),"",RANK(M14,M:M,1))</f>
        <v>11</v>
      </c>
      <c r="L14" s="4">
        <v>516</v>
      </c>
      <c r="M14" s="17">
        <f>IF(J14="","",ROUND(J14,2))</f>
        <v>194.65</v>
      </c>
    </row>
  </sheetData>
  <sheetProtection/>
  <mergeCells count="1">
    <mergeCell ref="C2:D2"/>
  </mergeCells>
  <printOptions gridLines="1"/>
  <pageMargins left="0.28" right="0.3" top="0.92" bottom="1" header="0.29" footer="0.4921259845"/>
  <pageSetup horizontalDpi="600" verticalDpi="600" orientation="landscape" pageOrder="overThenDown" paperSize="9" scale="115" r:id="rId1"/>
  <headerFooter alignWithMargins="0">
    <oddHeader>&amp;C&amp;"Arial,Fett"&amp;20 25. Viersener Seifenkistenrennen</oddHeader>
    <oddFooter>&amp;LSeifenkistenverein Viersen 84 e.V.&amp;C&amp;P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/>
  <dimension ref="A1:M251"/>
  <sheetViews>
    <sheetView view="pageLayout" workbookViewId="0" topLeftCell="F1">
      <selection activeCell="L1" sqref="L1:M16384"/>
    </sheetView>
  </sheetViews>
  <sheetFormatPr defaultColWidth="11.421875" defaultRowHeight="12.75"/>
  <cols>
    <col min="1" max="1" width="6.8515625" style="2" bestFit="1" customWidth="1"/>
    <col min="2" max="3" width="10.7109375" style="2" customWidth="1"/>
    <col min="4" max="4" width="26.7109375" style="2" customWidth="1"/>
    <col min="5" max="8" width="10.7109375" style="2" customWidth="1"/>
    <col min="9" max="9" width="10.7109375" style="19" customWidth="1"/>
    <col min="10" max="10" width="11.00390625" style="2" customWidth="1"/>
    <col min="11" max="11" width="5.8515625" style="18" customWidth="1"/>
    <col min="12" max="13" width="0" style="2" hidden="1" customWidth="1"/>
    <col min="14" max="16384" width="11.421875" style="2" customWidth="1"/>
  </cols>
  <sheetData>
    <row r="1" spans="1:11" ht="54.75" customHeight="1">
      <c r="A1" s="1" t="s">
        <v>19</v>
      </c>
      <c r="B1" s="1"/>
      <c r="C1" s="1"/>
      <c r="D1" s="1"/>
      <c r="E1" s="1"/>
      <c r="F1" s="1"/>
      <c r="G1" s="1"/>
      <c r="H1" s="1"/>
      <c r="I1" s="5"/>
      <c r="J1" s="6"/>
      <c r="K1" s="7"/>
    </row>
    <row r="2" spans="1:11" ht="21" customHeight="1">
      <c r="A2" s="8"/>
      <c r="B2" s="8"/>
      <c r="C2" s="34" t="s">
        <v>0</v>
      </c>
      <c r="D2" s="35"/>
      <c r="E2" s="9" t="str">
        <f>'[1]Gesamt'!I2</f>
        <v>j</v>
      </c>
      <c r="F2" s="9" t="str">
        <f>'[1]Gesamt'!J2</f>
        <v>j</v>
      </c>
      <c r="G2" s="9" t="str">
        <f>'[1]Gesamt'!K2</f>
        <v>j</v>
      </c>
      <c r="H2" s="9" t="str">
        <f>'[1]Gesamt'!L2</f>
        <v>j</v>
      </c>
      <c r="I2" s="9" t="str">
        <f>'[1]Gesamt'!M2</f>
        <v>n</v>
      </c>
      <c r="J2" s="10"/>
      <c r="K2" s="11"/>
    </row>
    <row r="3" spans="1:13" s="4" customFormat="1" ht="33" customHeight="1">
      <c r="A3" s="12" t="s">
        <v>12</v>
      </c>
      <c r="B3" s="13" t="s">
        <v>1</v>
      </c>
      <c r="C3" s="13" t="s">
        <v>2</v>
      </c>
      <c r="D3" s="13" t="s">
        <v>10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4" t="s">
        <v>9</v>
      </c>
      <c r="L3" s="4" t="s">
        <v>13</v>
      </c>
      <c r="M3" s="4" t="s">
        <v>14</v>
      </c>
    </row>
    <row r="4" spans="1:13" s="4" customFormat="1" ht="12" customHeight="1">
      <c r="A4" s="15">
        <f>IF(AND('[1]Gesamt'!$D44="x",'[1]Gesamt'!$A44&lt;189,'[1]Gesamt'!E44="x"),'[1]Gesamt'!A44,"")</f>
        <v>141</v>
      </c>
      <c r="B4" s="15" t="str">
        <f>IF(ISERROR(VLOOKUP($A4,'[1]Gesamt'!$A$4:$AG$251,2)),"",VLOOKUP($A4,'[1]Gesamt'!$A$4:$AG$251,2))</f>
        <v>Seebich</v>
      </c>
      <c r="C4" s="15" t="str">
        <f>IF(ISERROR(VLOOKUP($A4,'[1]Gesamt'!$A$4:$AG$251,3)),"",VLOOKUP($A4,'[1]Gesamt'!$A$4:$AG$251,3))</f>
        <v>Kennard</v>
      </c>
      <c r="D4" s="15" t="str">
        <f>IF(ISERROR(VLOOKUP($A4,'[1]Gesamt'!$A$4:$AG$251,29)),"",VLOOKUP($A4,'[1]Gesamt'!$A$4:$AG$251,29))</f>
        <v>Viersen</v>
      </c>
      <c r="E4" s="3">
        <f>IF(ISERROR(VLOOKUP($A4,'[1]Gesamt'!$A$4:$AG$251,9)),"",VLOOKUP($A4,'[1]Gesamt'!$A$4:$AG$251,9))</f>
        <v>38.47</v>
      </c>
      <c r="F4" s="3">
        <f>IF(ISERROR(VLOOKUP($A4,'[1]Gesamt'!$A$4:$AG$251,10)),"",VLOOKUP($A4,'[1]Gesamt'!$A$4:$AG$251,10))</f>
        <v>38.1</v>
      </c>
      <c r="G4" s="3">
        <f>IF(ISERROR(VLOOKUP($A4,'[1]Gesamt'!$A$4:$AG$251,11)),"",VLOOKUP($A4,'[1]Gesamt'!$A$4:$AG$251,11))</f>
        <v>38.49</v>
      </c>
      <c r="H4" s="3">
        <f>IF(ISERROR(VLOOKUP($A4,'[1]Gesamt'!$A$4:$AG$251,12)),"",VLOOKUP($A4,'[1]Gesamt'!$A$4:$AG$251,12))</f>
        <v>39.24</v>
      </c>
      <c r="I4" s="3">
        <f>IF(ISERROR(VLOOKUP($A4,'[1]Gesamt'!$A$4:$AG$251,13)),"",VLOOKUP($A4,'[1]Gesamt'!$A$4:$AG$251,13))</f>
        <v>0</v>
      </c>
      <c r="J4" s="3">
        <f>IF(ISERROR(VLOOKUP($A4,'[1]Gesamt'!$A$4:$AG$251,14)),"",VLOOKUP($A4,'[1]Gesamt'!$A$4:$AG$251,14))</f>
        <v>154.3</v>
      </c>
      <c r="K4" s="16">
        <f>IF(OR(M4="",M4=99999),"",RANK(M4,M:M,1))</f>
        <v>1</v>
      </c>
      <c r="L4" s="4">
        <v>141</v>
      </c>
      <c r="M4" s="17">
        <f>IF(J4="","",ROUND(J4,2))</f>
        <v>154.3</v>
      </c>
    </row>
    <row r="5" spans="1:13" s="4" customFormat="1" ht="12" customHeight="1">
      <c r="A5" s="15">
        <f>IF(AND('[1]Gesamt'!$D18="x",'[1]Gesamt'!$A18&lt;189,'[1]Gesamt'!E18="x"),'[1]Gesamt'!A18,"")</f>
        <v>115</v>
      </c>
      <c r="B5" s="15" t="str">
        <f>IF(ISERROR(VLOOKUP($A5,'[1]Gesamt'!$A$4:$AG$251,2)),"",VLOOKUP($A5,'[1]Gesamt'!$A$4:$AG$251,2))</f>
        <v>Honscha</v>
      </c>
      <c r="C5" s="15" t="str">
        <f>IF(ISERROR(VLOOKUP($A5,'[1]Gesamt'!$A$4:$AG$251,3)),"",VLOOKUP($A5,'[1]Gesamt'!$A$4:$AG$251,3))</f>
        <v>Mara</v>
      </c>
      <c r="D5" s="15" t="str">
        <f>IF(ISERROR(VLOOKUP($A5,'[1]Gesamt'!$A$4:$AG$251,29)),"",VLOOKUP($A5,'[1]Gesamt'!$A$4:$AG$251,29))</f>
        <v>Simmerath</v>
      </c>
      <c r="E5" s="3">
        <f>IF(ISERROR(VLOOKUP($A5,'[1]Gesamt'!$A$4:$AG$251,9)),"",VLOOKUP($A5,'[1]Gesamt'!$A$4:$AG$251,9))</f>
        <v>38.6</v>
      </c>
      <c r="F5" s="3">
        <f>IF(ISERROR(VLOOKUP($A5,'[1]Gesamt'!$A$4:$AG$251,10)),"",VLOOKUP($A5,'[1]Gesamt'!$A$4:$AG$251,10))</f>
        <v>38.53</v>
      </c>
      <c r="G5" s="3">
        <f>IF(ISERROR(VLOOKUP($A5,'[1]Gesamt'!$A$4:$AG$251,11)),"",VLOOKUP($A5,'[1]Gesamt'!$A$4:$AG$251,11))</f>
        <v>38.34</v>
      </c>
      <c r="H5" s="3">
        <f>IF(ISERROR(VLOOKUP($A5,'[1]Gesamt'!$A$4:$AG$251,12)),"",VLOOKUP($A5,'[1]Gesamt'!$A$4:$AG$251,12))</f>
        <v>38.94</v>
      </c>
      <c r="I5" s="3">
        <f>IF(ISERROR(VLOOKUP($A5,'[1]Gesamt'!$A$4:$AG$251,13)),"",VLOOKUP($A5,'[1]Gesamt'!$A$4:$AG$251,13))</f>
        <v>0</v>
      </c>
      <c r="J5" s="3">
        <f>IF(ISERROR(VLOOKUP($A5,'[1]Gesamt'!$A$4:$AG$251,14)),"",VLOOKUP($A5,'[1]Gesamt'!$A$4:$AG$251,14))</f>
        <v>154.41</v>
      </c>
      <c r="K5" s="16">
        <f>IF(OR(M5="",M5=99999),"",RANK(M5,M:M,1))</f>
        <v>2</v>
      </c>
      <c r="L5" s="4">
        <v>115</v>
      </c>
      <c r="M5" s="17">
        <f>IF(J5="","",ROUND(J5,2))</f>
        <v>154.41</v>
      </c>
    </row>
    <row r="6" spans="1:13" s="4" customFormat="1" ht="12" customHeight="1">
      <c r="A6" s="15">
        <f>IF(AND('[1]Gesamt'!$D5="x",'[1]Gesamt'!$A5&lt;189,'[1]Gesamt'!E5="x"),'[1]Gesamt'!A5,"")</f>
        <v>102</v>
      </c>
      <c r="B6" s="15" t="str">
        <f>IF(ISERROR(VLOOKUP($A6,'[1]Gesamt'!$A$4:$AG$251,2)),"",VLOOKUP($A6,'[1]Gesamt'!$A$4:$AG$251,2))</f>
        <v>van Loo</v>
      </c>
      <c r="C6" s="15" t="str">
        <f>IF(ISERROR(VLOOKUP($A6,'[1]Gesamt'!$A$4:$AG$251,3)),"",VLOOKUP($A6,'[1]Gesamt'!$A$4:$AG$251,3))</f>
        <v>Julian</v>
      </c>
      <c r="D6" s="15" t="str">
        <f>IF(ISERROR(VLOOKUP($A6,'[1]Gesamt'!$A$4:$AG$251,29)),"",VLOOKUP($A6,'[1]Gesamt'!$A$4:$AG$251,29))</f>
        <v>Kerpen</v>
      </c>
      <c r="E6" s="3">
        <f>IF(ISERROR(VLOOKUP($A6,'[1]Gesamt'!$A$4:$AG$251,9)),"",VLOOKUP($A6,'[1]Gesamt'!$A$4:$AG$251,9))</f>
        <v>38.6</v>
      </c>
      <c r="F6" s="3">
        <f>IF(ISERROR(VLOOKUP($A6,'[1]Gesamt'!$A$4:$AG$251,10)),"",VLOOKUP($A6,'[1]Gesamt'!$A$4:$AG$251,10))</f>
        <v>39.43</v>
      </c>
      <c r="G6" s="3">
        <f>IF(ISERROR(VLOOKUP($A6,'[1]Gesamt'!$A$4:$AG$251,11)),"",VLOOKUP($A6,'[1]Gesamt'!$A$4:$AG$251,11))</f>
        <v>38.57</v>
      </c>
      <c r="H6" s="3">
        <f>IF(ISERROR(VLOOKUP($A6,'[1]Gesamt'!$A$4:$AG$251,12)),"",VLOOKUP($A6,'[1]Gesamt'!$A$4:$AG$251,12))</f>
        <v>39.15</v>
      </c>
      <c r="I6" s="3">
        <f>IF(ISERROR(VLOOKUP($A6,'[1]Gesamt'!$A$4:$AG$251,13)),"",VLOOKUP($A6,'[1]Gesamt'!$A$4:$AG$251,13))</f>
        <v>0</v>
      </c>
      <c r="J6" s="3">
        <f>IF(ISERROR(VLOOKUP($A6,'[1]Gesamt'!$A$4:$AG$251,14)),"",VLOOKUP($A6,'[1]Gesamt'!$A$4:$AG$251,14))</f>
        <v>155.75</v>
      </c>
      <c r="K6" s="16">
        <f>IF(OR(M6="",M6=99999),"",RANK(M6,M:M,1))</f>
        <v>3</v>
      </c>
      <c r="L6" s="4">
        <v>102</v>
      </c>
      <c r="M6" s="17">
        <f>IF(J6="","",ROUND(J6,2))</f>
        <v>155.75</v>
      </c>
    </row>
    <row r="7" spans="1:13" s="4" customFormat="1" ht="12" customHeight="1">
      <c r="A7" s="15">
        <f>IF(AND('[1]Gesamt'!$D60="x",'[1]Gesamt'!$A60&lt;189,'[1]Gesamt'!E60="x"),'[1]Gesamt'!A60,"")</f>
        <v>157</v>
      </c>
      <c r="B7" s="15" t="str">
        <f>IF(ISERROR(VLOOKUP($A7,'[1]Gesamt'!$A$4:$AG$251,2)),"",VLOOKUP($A7,'[1]Gesamt'!$A$4:$AG$251,2))</f>
        <v>Hopp</v>
      </c>
      <c r="C7" s="15" t="str">
        <f>IF(ISERROR(VLOOKUP($A7,'[1]Gesamt'!$A$4:$AG$251,3)),"",VLOOKUP($A7,'[1]Gesamt'!$A$4:$AG$251,3))</f>
        <v>Johan</v>
      </c>
      <c r="D7" s="15" t="str">
        <f>IF(ISERROR(VLOOKUP($A7,'[1]Gesamt'!$A$4:$AG$251,29)),"",VLOOKUP($A7,'[1]Gesamt'!$A$4:$AG$251,29))</f>
        <v>Viersen</v>
      </c>
      <c r="E7" s="3">
        <f>IF(ISERROR(VLOOKUP($A7,'[1]Gesamt'!$A$4:$AG$251,9)),"",VLOOKUP($A7,'[1]Gesamt'!$A$4:$AG$251,9))</f>
        <v>39.07</v>
      </c>
      <c r="F7" s="3">
        <f>IF(ISERROR(VLOOKUP($A7,'[1]Gesamt'!$A$4:$AG$251,10)),"",VLOOKUP($A7,'[1]Gesamt'!$A$4:$AG$251,10))</f>
        <v>38.44</v>
      </c>
      <c r="G7" s="3">
        <f>IF(ISERROR(VLOOKUP($A7,'[1]Gesamt'!$A$4:$AG$251,11)),"",VLOOKUP($A7,'[1]Gesamt'!$A$4:$AG$251,11))</f>
        <v>39.4</v>
      </c>
      <c r="H7" s="3">
        <f>IF(ISERROR(VLOOKUP($A7,'[1]Gesamt'!$A$4:$AG$251,12)),"",VLOOKUP($A7,'[1]Gesamt'!$A$4:$AG$251,12))</f>
        <v>38.99</v>
      </c>
      <c r="I7" s="3">
        <f>IF(ISERROR(VLOOKUP($A7,'[1]Gesamt'!$A$4:$AG$251,13)),"",VLOOKUP($A7,'[1]Gesamt'!$A$4:$AG$251,13))</f>
        <v>0</v>
      </c>
      <c r="J7" s="3">
        <f>IF(ISERROR(VLOOKUP($A7,'[1]Gesamt'!$A$4:$AG$251,14)),"",VLOOKUP($A7,'[1]Gesamt'!$A$4:$AG$251,14))</f>
        <v>155.9</v>
      </c>
      <c r="K7" s="16">
        <f>IF(OR(M7="",M7=99999),"",RANK(M7,M:M,1))</f>
        <v>4</v>
      </c>
      <c r="L7" s="4">
        <v>157</v>
      </c>
      <c r="M7" s="17">
        <f>IF(J7="","",ROUND(J7,2))</f>
        <v>155.9</v>
      </c>
    </row>
    <row r="8" spans="1:13" s="4" customFormat="1" ht="12" customHeight="1">
      <c r="A8" s="15">
        <f>IF(AND('[1]Gesamt'!$D26="x",'[1]Gesamt'!$A26&lt;189,'[1]Gesamt'!E26="x"),'[1]Gesamt'!A26,"")</f>
        <v>123</v>
      </c>
      <c r="B8" s="15" t="str">
        <f>IF(ISERROR(VLOOKUP($A8,'[1]Gesamt'!$A$4:$AG$251,2)),"",VLOOKUP($A8,'[1]Gesamt'!$A$4:$AG$251,2))</f>
        <v>Honscha</v>
      </c>
      <c r="C8" s="15" t="str">
        <f>IF(ISERROR(VLOOKUP($A8,'[1]Gesamt'!$A$4:$AG$251,3)),"",VLOOKUP($A8,'[1]Gesamt'!$A$4:$AG$251,3))</f>
        <v>Malte</v>
      </c>
      <c r="D8" s="15" t="str">
        <f>IF(ISERROR(VLOOKUP($A8,'[1]Gesamt'!$A$4:$AG$251,29)),"",VLOOKUP($A8,'[1]Gesamt'!$A$4:$AG$251,29))</f>
        <v>Simmerath</v>
      </c>
      <c r="E8" s="3">
        <f>IF(ISERROR(VLOOKUP($A8,'[1]Gesamt'!$A$4:$AG$251,9)),"",VLOOKUP($A8,'[1]Gesamt'!$A$4:$AG$251,9))</f>
        <v>38.64</v>
      </c>
      <c r="F8" s="3">
        <f>IF(ISERROR(VLOOKUP($A8,'[1]Gesamt'!$A$4:$AG$251,10)),"",VLOOKUP($A8,'[1]Gesamt'!$A$4:$AG$251,10))</f>
        <v>38.97</v>
      </c>
      <c r="G8" s="3">
        <f>IF(ISERROR(VLOOKUP($A8,'[1]Gesamt'!$A$4:$AG$251,11)),"",VLOOKUP($A8,'[1]Gesamt'!$A$4:$AG$251,11))</f>
        <v>39.19</v>
      </c>
      <c r="H8" s="3">
        <f>IF(ISERROR(VLOOKUP($A8,'[1]Gesamt'!$A$4:$AG$251,12)),"",VLOOKUP($A8,'[1]Gesamt'!$A$4:$AG$251,12))</f>
        <v>39.21</v>
      </c>
      <c r="I8" s="3">
        <f>IF(ISERROR(VLOOKUP($A8,'[1]Gesamt'!$A$4:$AG$251,13)),"",VLOOKUP($A8,'[1]Gesamt'!$A$4:$AG$251,13))</f>
        <v>0</v>
      </c>
      <c r="J8" s="3">
        <f>IF(ISERROR(VLOOKUP($A8,'[1]Gesamt'!$A$4:$AG$251,14)),"",VLOOKUP($A8,'[1]Gesamt'!$A$4:$AG$251,14))</f>
        <v>156.01</v>
      </c>
      <c r="K8" s="16">
        <f>IF(OR(M8="",M8=99999),"",RANK(M8,M:M,1))</f>
        <v>5</v>
      </c>
      <c r="L8" s="4">
        <v>123</v>
      </c>
      <c r="M8" s="17">
        <f>IF(J8="","",ROUND(J8,2))</f>
        <v>156.01</v>
      </c>
    </row>
    <row r="9" spans="1:13" s="4" customFormat="1" ht="12" customHeight="1">
      <c r="A9" s="15">
        <f>IF(AND('[1]Gesamt'!$D52="x",'[1]Gesamt'!$A52&lt;189,'[1]Gesamt'!E52="x"),'[1]Gesamt'!A52,"")</f>
        <v>149</v>
      </c>
      <c r="B9" s="15" t="str">
        <f>IF(ISERROR(VLOOKUP($A9,'[1]Gesamt'!$A$4:$AG$251,2)),"",VLOOKUP($A9,'[1]Gesamt'!$A$4:$AG$251,2))</f>
        <v>Nickel</v>
      </c>
      <c r="C9" s="15" t="str">
        <f>IF(ISERROR(VLOOKUP($A9,'[1]Gesamt'!$A$4:$AG$251,3)),"",VLOOKUP($A9,'[1]Gesamt'!$A$4:$AG$251,3))</f>
        <v>Philipp</v>
      </c>
      <c r="D9" s="15" t="str">
        <f>IF(ISERROR(VLOOKUP($A9,'[1]Gesamt'!$A$4:$AG$251,29)),"",VLOOKUP($A9,'[1]Gesamt'!$A$4:$AG$251,29))</f>
        <v>Kerpen</v>
      </c>
      <c r="E9" s="3">
        <f>IF(ISERROR(VLOOKUP($A9,'[1]Gesamt'!$A$4:$AG$251,9)),"",VLOOKUP($A9,'[1]Gesamt'!$A$4:$AG$251,9))</f>
        <v>39.06</v>
      </c>
      <c r="F9" s="3">
        <f>IF(ISERROR(VLOOKUP($A9,'[1]Gesamt'!$A$4:$AG$251,10)),"",VLOOKUP($A9,'[1]Gesamt'!$A$4:$AG$251,10))</f>
        <v>38.84</v>
      </c>
      <c r="G9" s="3">
        <f>IF(ISERROR(VLOOKUP($A9,'[1]Gesamt'!$A$4:$AG$251,11)),"",VLOOKUP($A9,'[1]Gesamt'!$A$4:$AG$251,11))</f>
        <v>39.08</v>
      </c>
      <c r="H9" s="3">
        <f>IF(ISERROR(VLOOKUP($A9,'[1]Gesamt'!$A$4:$AG$251,12)),"",VLOOKUP($A9,'[1]Gesamt'!$A$4:$AG$251,12))</f>
        <v>39.22</v>
      </c>
      <c r="I9" s="3">
        <f>IF(ISERROR(VLOOKUP($A9,'[1]Gesamt'!$A$4:$AG$251,13)),"",VLOOKUP($A9,'[1]Gesamt'!$A$4:$AG$251,13))</f>
        <v>0</v>
      </c>
      <c r="J9" s="3">
        <f>IF(ISERROR(VLOOKUP($A9,'[1]Gesamt'!$A$4:$AG$251,14)),"",VLOOKUP($A9,'[1]Gesamt'!$A$4:$AG$251,14))</f>
        <v>156.2</v>
      </c>
      <c r="K9" s="16">
        <f>IF(OR(M9="",M9=99999),"",RANK(M9,M:M,1))</f>
        <v>6</v>
      </c>
      <c r="L9" s="4">
        <v>149</v>
      </c>
      <c r="M9" s="17">
        <f>IF(J9="","",ROUND(J9,2))</f>
        <v>156.2</v>
      </c>
    </row>
    <row r="10" spans="1:13" s="4" customFormat="1" ht="12" customHeight="1">
      <c r="A10" s="15">
        <f>IF(AND('[1]Gesamt'!$D38="x",'[1]Gesamt'!$A38&lt;189,'[1]Gesamt'!E38="x"),'[1]Gesamt'!A38,"")</f>
        <v>135</v>
      </c>
      <c r="B10" s="15" t="str">
        <f>IF(ISERROR(VLOOKUP($A10,'[1]Gesamt'!$A$4:$AG$251,2)),"",VLOOKUP($A10,'[1]Gesamt'!$A$4:$AG$251,2))</f>
        <v>Schwengers</v>
      </c>
      <c r="C10" s="15" t="str">
        <f>IF(ISERROR(VLOOKUP($A10,'[1]Gesamt'!$A$4:$AG$251,3)),"",VLOOKUP($A10,'[1]Gesamt'!$A$4:$AG$251,3))</f>
        <v>Maximilian</v>
      </c>
      <c r="D10" s="15" t="str">
        <f>IF(ISERROR(VLOOKUP($A10,'[1]Gesamt'!$A$4:$AG$251,29)),"",VLOOKUP($A10,'[1]Gesamt'!$A$4:$AG$251,29))</f>
        <v>Viersen</v>
      </c>
      <c r="E10" s="3">
        <f>IF(ISERROR(VLOOKUP($A10,'[1]Gesamt'!$A$4:$AG$251,9)),"",VLOOKUP($A10,'[1]Gesamt'!$A$4:$AG$251,9))</f>
        <v>38.52</v>
      </c>
      <c r="F10" s="3">
        <f>IF(ISERROR(VLOOKUP($A10,'[1]Gesamt'!$A$4:$AG$251,10)),"",VLOOKUP($A10,'[1]Gesamt'!$A$4:$AG$251,10))</f>
        <v>39.21</v>
      </c>
      <c r="G10" s="3">
        <f>IF(ISERROR(VLOOKUP($A10,'[1]Gesamt'!$A$4:$AG$251,11)),"",VLOOKUP($A10,'[1]Gesamt'!$A$4:$AG$251,11))</f>
        <v>38.81</v>
      </c>
      <c r="H10" s="3">
        <f>IF(ISERROR(VLOOKUP($A10,'[1]Gesamt'!$A$4:$AG$251,12)),"",VLOOKUP($A10,'[1]Gesamt'!$A$4:$AG$251,12))</f>
        <v>39.86</v>
      </c>
      <c r="I10" s="3">
        <f>IF(ISERROR(VLOOKUP($A10,'[1]Gesamt'!$A$4:$AG$251,13)),"",VLOOKUP($A10,'[1]Gesamt'!$A$4:$AG$251,13))</f>
        <v>0</v>
      </c>
      <c r="J10" s="3">
        <f>IF(ISERROR(VLOOKUP($A10,'[1]Gesamt'!$A$4:$AG$251,14)),"",VLOOKUP($A10,'[1]Gesamt'!$A$4:$AG$251,14))</f>
        <v>156.4</v>
      </c>
      <c r="K10" s="16">
        <f>IF(OR(M10="",M10=99999),"",RANK(M10,M:M,1))</f>
        <v>7</v>
      </c>
      <c r="L10" s="4">
        <v>135</v>
      </c>
      <c r="M10" s="17">
        <f>IF(J10="","",ROUND(J10,2))</f>
        <v>156.4</v>
      </c>
    </row>
    <row r="11" spans="1:13" s="4" customFormat="1" ht="12" customHeight="1">
      <c r="A11" s="15">
        <f>IF(AND('[1]Gesamt'!$D21="x",'[1]Gesamt'!$A21&lt;189,'[1]Gesamt'!E21="x"),'[1]Gesamt'!A21,"")</f>
        <v>118</v>
      </c>
      <c r="B11" s="15" t="str">
        <f>IF(ISERROR(VLOOKUP($A11,'[1]Gesamt'!$A$4:$AG$251,2)),"",VLOOKUP($A11,'[1]Gesamt'!$A$4:$AG$251,2))</f>
        <v>Eickmann</v>
      </c>
      <c r="C11" s="15" t="str">
        <f>IF(ISERROR(VLOOKUP($A11,'[1]Gesamt'!$A$4:$AG$251,3)),"",VLOOKUP($A11,'[1]Gesamt'!$A$4:$AG$251,3))</f>
        <v>Torben</v>
      </c>
      <c r="D11" s="15" t="str">
        <f>IF(ISERROR(VLOOKUP($A11,'[1]Gesamt'!$A$4:$AG$251,29)),"",VLOOKUP($A11,'[1]Gesamt'!$A$4:$AG$251,29))</f>
        <v>Bad Bentheim</v>
      </c>
      <c r="E11" s="3">
        <f>IF(ISERROR(VLOOKUP($A11,'[1]Gesamt'!$A$4:$AG$251,9)),"",VLOOKUP($A11,'[1]Gesamt'!$A$4:$AG$251,9))</f>
        <v>38.88</v>
      </c>
      <c r="F11" s="3">
        <f>IF(ISERROR(VLOOKUP($A11,'[1]Gesamt'!$A$4:$AG$251,10)),"",VLOOKUP($A11,'[1]Gesamt'!$A$4:$AG$251,10))</f>
        <v>38.97</v>
      </c>
      <c r="G11" s="3">
        <f>IF(ISERROR(VLOOKUP($A11,'[1]Gesamt'!$A$4:$AG$251,11)),"",VLOOKUP($A11,'[1]Gesamt'!$A$4:$AG$251,11))</f>
        <v>39.42</v>
      </c>
      <c r="H11" s="3">
        <f>IF(ISERROR(VLOOKUP($A11,'[1]Gesamt'!$A$4:$AG$251,12)),"",VLOOKUP($A11,'[1]Gesamt'!$A$4:$AG$251,12))</f>
        <v>39.16</v>
      </c>
      <c r="I11" s="3">
        <f>IF(ISERROR(VLOOKUP($A11,'[1]Gesamt'!$A$4:$AG$251,13)),"",VLOOKUP($A11,'[1]Gesamt'!$A$4:$AG$251,13))</f>
        <v>0</v>
      </c>
      <c r="J11" s="3">
        <f>IF(ISERROR(VLOOKUP($A11,'[1]Gesamt'!$A$4:$AG$251,14)),"",VLOOKUP($A11,'[1]Gesamt'!$A$4:$AG$251,14))</f>
        <v>156.43</v>
      </c>
      <c r="K11" s="16">
        <f>IF(OR(M11="",M11=99999),"",RANK(M11,M:M,1))</f>
        <v>8</v>
      </c>
      <c r="L11" s="4">
        <v>118</v>
      </c>
      <c r="M11" s="17">
        <f>IF(J11="","",ROUND(J11,2))</f>
        <v>156.43</v>
      </c>
    </row>
    <row r="12" spans="1:13" s="4" customFormat="1" ht="12" customHeight="1">
      <c r="A12" s="15">
        <f>IF(AND('[1]Gesamt'!$D64="x",'[1]Gesamt'!$A64&lt;189,'[1]Gesamt'!E64="x"),'[1]Gesamt'!A64,"")</f>
        <v>161</v>
      </c>
      <c r="B12" s="15" t="str">
        <f>IF(ISERROR(VLOOKUP($A12,'[1]Gesamt'!$A$4:$AG$251,2)),"",VLOOKUP($A12,'[1]Gesamt'!$A$4:$AG$251,2))</f>
        <v>Lutze</v>
      </c>
      <c r="C12" s="15" t="str">
        <f>IF(ISERROR(VLOOKUP($A12,'[1]Gesamt'!$A$4:$AG$251,3)),"",VLOOKUP($A12,'[1]Gesamt'!$A$4:$AG$251,3))</f>
        <v>Viktor</v>
      </c>
      <c r="D12" s="15" t="str">
        <f>IF(ISERROR(VLOOKUP($A12,'[1]Gesamt'!$A$4:$AG$251,29)),"",VLOOKUP($A12,'[1]Gesamt'!$A$4:$AG$251,29))</f>
        <v>Rheine</v>
      </c>
      <c r="E12" s="3">
        <f>IF(ISERROR(VLOOKUP($A12,'[1]Gesamt'!$A$4:$AG$251,9)),"",VLOOKUP($A12,'[1]Gesamt'!$A$4:$AG$251,9))</f>
        <v>39.22</v>
      </c>
      <c r="F12" s="3">
        <f>IF(ISERROR(VLOOKUP($A12,'[1]Gesamt'!$A$4:$AG$251,10)),"",VLOOKUP($A12,'[1]Gesamt'!$A$4:$AG$251,10))</f>
        <v>38.8</v>
      </c>
      <c r="G12" s="3">
        <f>IF(ISERROR(VLOOKUP($A12,'[1]Gesamt'!$A$4:$AG$251,11)),"",VLOOKUP($A12,'[1]Gesamt'!$A$4:$AG$251,11))</f>
        <v>39.31</v>
      </c>
      <c r="H12" s="3">
        <f>IF(ISERROR(VLOOKUP($A12,'[1]Gesamt'!$A$4:$AG$251,12)),"",VLOOKUP($A12,'[1]Gesamt'!$A$4:$AG$251,12))</f>
        <v>39.1</v>
      </c>
      <c r="I12" s="3">
        <f>IF(ISERROR(VLOOKUP($A12,'[1]Gesamt'!$A$4:$AG$251,13)),"",VLOOKUP($A12,'[1]Gesamt'!$A$4:$AG$251,13))</f>
        <v>0</v>
      </c>
      <c r="J12" s="3">
        <f>IF(ISERROR(VLOOKUP($A12,'[1]Gesamt'!$A$4:$AG$251,14)),"",VLOOKUP($A12,'[1]Gesamt'!$A$4:$AG$251,14))</f>
        <v>156.43</v>
      </c>
      <c r="K12" s="16">
        <f>IF(OR(M12="",M12=99999),"",RANK(M12,M:M,1))</f>
        <v>8</v>
      </c>
      <c r="L12" s="4">
        <v>161</v>
      </c>
      <c r="M12" s="17">
        <f>IF(J12="","",ROUND(J12,2))</f>
        <v>156.43</v>
      </c>
    </row>
    <row r="13" spans="1:13" s="4" customFormat="1" ht="12" customHeight="1">
      <c r="A13" s="15">
        <f>IF(AND('[1]Gesamt'!$D29="x",'[1]Gesamt'!$A29&lt;189,'[1]Gesamt'!E29="x"),'[1]Gesamt'!A29,"")</f>
        <v>126</v>
      </c>
      <c r="B13" s="15" t="str">
        <f>IF(ISERROR(VLOOKUP($A13,'[1]Gesamt'!$A$4:$AG$251,2)),"",VLOOKUP($A13,'[1]Gesamt'!$A$4:$AG$251,2))</f>
        <v>Müller</v>
      </c>
      <c r="C13" s="15" t="str">
        <f>IF(ISERROR(VLOOKUP($A13,'[1]Gesamt'!$A$4:$AG$251,3)),"",VLOOKUP($A13,'[1]Gesamt'!$A$4:$AG$251,3))</f>
        <v>Franziska</v>
      </c>
      <c r="D13" s="15" t="str">
        <f>IF(ISERROR(VLOOKUP($A13,'[1]Gesamt'!$A$4:$AG$251,29)),"",VLOOKUP($A13,'[1]Gesamt'!$A$4:$AG$251,29))</f>
        <v>Friedrichsfeld</v>
      </c>
      <c r="E13" s="3">
        <f>IF(ISERROR(VLOOKUP($A13,'[1]Gesamt'!$A$4:$AG$251,9)),"",VLOOKUP($A13,'[1]Gesamt'!$A$4:$AG$251,9))</f>
        <v>38.87</v>
      </c>
      <c r="F13" s="3">
        <f>IF(ISERROR(VLOOKUP($A13,'[1]Gesamt'!$A$4:$AG$251,10)),"",VLOOKUP($A13,'[1]Gesamt'!$A$4:$AG$251,10))</f>
        <v>38.73</v>
      </c>
      <c r="G13" s="3">
        <f>IF(ISERROR(VLOOKUP($A13,'[1]Gesamt'!$A$4:$AG$251,11)),"",VLOOKUP($A13,'[1]Gesamt'!$A$4:$AG$251,11))</f>
        <v>39.5</v>
      </c>
      <c r="H13" s="3">
        <f>IF(ISERROR(VLOOKUP($A13,'[1]Gesamt'!$A$4:$AG$251,12)),"",VLOOKUP($A13,'[1]Gesamt'!$A$4:$AG$251,12))</f>
        <v>39.53</v>
      </c>
      <c r="I13" s="3">
        <f>IF(ISERROR(VLOOKUP($A13,'[1]Gesamt'!$A$4:$AG$251,13)),"",VLOOKUP($A13,'[1]Gesamt'!$A$4:$AG$251,13))</f>
        <v>0</v>
      </c>
      <c r="J13" s="3">
        <f>IF(ISERROR(VLOOKUP($A13,'[1]Gesamt'!$A$4:$AG$251,14)),"",VLOOKUP($A13,'[1]Gesamt'!$A$4:$AG$251,14))</f>
        <v>156.63</v>
      </c>
      <c r="K13" s="16">
        <f>IF(OR(M13="",M13=99999),"",RANK(M13,M:M,1))</f>
        <v>10</v>
      </c>
      <c r="L13" s="4">
        <v>126</v>
      </c>
      <c r="M13" s="17">
        <f>IF(J13="","",ROUND(J13,2))</f>
        <v>156.63</v>
      </c>
    </row>
    <row r="14" spans="1:13" s="4" customFormat="1" ht="12" customHeight="1">
      <c r="A14" s="15">
        <f>IF(AND('[1]Gesamt'!$D32="x",'[1]Gesamt'!$A32&lt;189,'[1]Gesamt'!E32="x"),'[1]Gesamt'!A32,"")</f>
        <v>129</v>
      </c>
      <c r="B14" s="15" t="str">
        <f>IF(ISERROR(VLOOKUP($A14,'[1]Gesamt'!$A$4:$AG$251,2)),"",VLOOKUP($A14,'[1]Gesamt'!$A$4:$AG$251,2))</f>
        <v>Garritsen</v>
      </c>
      <c r="C14" s="15" t="str">
        <f>IF(ISERROR(VLOOKUP($A14,'[1]Gesamt'!$A$4:$AG$251,3)),"",VLOOKUP($A14,'[1]Gesamt'!$A$4:$AG$251,3))</f>
        <v>Markus</v>
      </c>
      <c r="D14" s="15" t="str">
        <f>IF(ISERROR(VLOOKUP($A14,'[1]Gesamt'!$A$4:$AG$251,29)),"",VLOOKUP($A14,'[1]Gesamt'!$A$4:$AG$251,29))</f>
        <v>Bad Bentheim</v>
      </c>
      <c r="E14" s="3">
        <f>IF(ISERROR(VLOOKUP($A14,'[1]Gesamt'!$A$4:$AG$251,9)),"",VLOOKUP($A14,'[1]Gesamt'!$A$4:$AG$251,9))</f>
        <v>38.74</v>
      </c>
      <c r="F14" s="3">
        <f>IF(ISERROR(VLOOKUP($A14,'[1]Gesamt'!$A$4:$AG$251,10)),"",VLOOKUP($A14,'[1]Gesamt'!$A$4:$AG$251,10))</f>
        <v>39.13</v>
      </c>
      <c r="G14" s="3">
        <f>IF(ISERROR(VLOOKUP($A14,'[1]Gesamt'!$A$4:$AG$251,11)),"",VLOOKUP($A14,'[1]Gesamt'!$A$4:$AG$251,11))</f>
        <v>39.11</v>
      </c>
      <c r="H14" s="3">
        <f>IF(ISERROR(VLOOKUP($A14,'[1]Gesamt'!$A$4:$AG$251,12)),"",VLOOKUP($A14,'[1]Gesamt'!$A$4:$AG$251,12))</f>
        <v>39.7</v>
      </c>
      <c r="I14" s="3">
        <f>IF(ISERROR(VLOOKUP($A14,'[1]Gesamt'!$A$4:$AG$251,13)),"",VLOOKUP($A14,'[1]Gesamt'!$A$4:$AG$251,13))</f>
        <v>0</v>
      </c>
      <c r="J14" s="3">
        <f>IF(ISERROR(VLOOKUP($A14,'[1]Gesamt'!$A$4:$AG$251,14)),"",VLOOKUP($A14,'[1]Gesamt'!$A$4:$AG$251,14))</f>
        <v>156.68</v>
      </c>
      <c r="K14" s="16">
        <f>IF(OR(M14="",M14=99999),"",RANK(M14,M:M,1))</f>
        <v>11</v>
      </c>
      <c r="L14" s="4">
        <v>129</v>
      </c>
      <c r="M14" s="17">
        <f>IF(J14="","",ROUND(J14,2))</f>
        <v>156.68</v>
      </c>
    </row>
    <row r="15" spans="1:13" s="4" customFormat="1" ht="12" customHeight="1">
      <c r="A15" s="15">
        <f>IF(AND('[1]Gesamt'!$D50="x",'[1]Gesamt'!$A50&lt;189,'[1]Gesamt'!E50="x"),'[1]Gesamt'!A50,"")</f>
        <v>147</v>
      </c>
      <c r="B15" s="15" t="str">
        <f>IF(ISERROR(VLOOKUP($A15,'[1]Gesamt'!$A$4:$AG$251,2)),"",VLOOKUP($A15,'[1]Gesamt'!$A$4:$AG$251,2))</f>
        <v>Osterbrink</v>
      </c>
      <c r="C15" s="15" t="str">
        <f>IF(ISERROR(VLOOKUP($A15,'[1]Gesamt'!$A$4:$AG$251,3)),"",VLOOKUP($A15,'[1]Gesamt'!$A$4:$AG$251,3))</f>
        <v>Lea-Maria</v>
      </c>
      <c r="D15" s="15" t="str">
        <f>IF(ISERROR(VLOOKUP($A15,'[1]Gesamt'!$A$4:$AG$251,29)),"",VLOOKUP($A15,'[1]Gesamt'!$A$4:$AG$251,29))</f>
        <v>Mettingen</v>
      </c>
      <c r="E15" s="3">
        <f>IF(ISERROR(VLOOKUP($A15,'[1]Gesamt'!$A$4:$AG$251,9)),"",VLOOKUP($A15,'[1]Gesamt'!$A$4:$AG$251,9))</f>
        <v>38.99</v>
      </c>
      <c r="F15" s="3">
        <f>IF(ISERROR(VLOOKUP($A15,'[1]Gesamt'!$A$4:$AG$251,10)),"",VLOOKUP($A15,'[1]Gesamt'!$A$4:$AG$251,10))</f>
        <v>39.12</v>
      </c>
      <c r="G15" s="3">
        <f>IF(ISERROR(VLOOKUP($A15,'[1]Gesamt'!$A$4:$AG$251,11)),"",VLOOKUP($A15,'[1]Gesamt'!$A$4:$AG$251,11))</f>
        <v>39.2</v>
      </c>
      <c r="H15" s="3">
        <f>IF(ISERROR(VLOOKUP($A15,'[1]Gesamt'!$A$4:$AG$251,12)),"",VLOOKUP($A15,'[1]Gesamt'!$A$4:$AG$251,12))</f>
        <v>39.62</v>
      </c>
      <c r="I15" s="3">
        <f>IF(ISERROR(VLOOKUP($A15,'[1]Gesamt'!$A$4:$AG$251,13)),"",VLOOKUP($A15,'[1]Gesamt'!$A$4:$AG$251,13))</f>
        <v>0</v>
      </c>
      <c r="J15" s="3">
        <f>IF(ISERROR(VLOOKUP($A15,'[1]Gesamt'!$A$4:$AG$251,14)),"",VLOOKUP($A15,'[1]Gesamt'!$A$4:$AG$251,14))</f>
        <v>156.93</v>
      </c>
      <c r="K15" s="16">
        <f>IF(OR(M15="",M15=99999),"",RANK(M15,M:M,1))</f>
        <v>12</v>
      </c>
      <c r="L15" s="4">
        <v>147</v>
      </c>
      <c r="M15" s="17">
        <f>IF(J15="","",ROUND(J15,2))</f>
        <v>156.93</v>
      </c>
    </row>
    <row r="16" spans="1:13" s="4" customFormat="1" ht="12" customHeight="1">
      <c r="A16" s="15">
        <f>IF(AND('[1]Gesamt'!$D10="x",'[1]Gesamt'!$A10&lt;189,'[1]Gesamt'!E10="x"),'[1]Gesamt'!A10,"")</f>
        <v>107</v>
      </c>
      <c r="B16" s="15" t="str">
        <f>IF(ISERROR(VLOOKUP($A16,'[1]Gesamt'!$A$4:$AG$251,2)),"",VLOOKUP($A16,'[1]Gesamt'!$A$4:$AG$251,2))</f>
        <v>Valtwies</v>
      </c>
      <c r="C16" s="15" t="str">
        <f>IF(ISERROR(VLOOKUP($A16,'[1]Gesamt'!$A$4:$AG$251,3)),"",VLOOKUP($A16,'[1]Gesamt'!$A$4:$AG$251,3))</f>
        <v>Tom</v>
      </c>
      <c r="D16" s="15" t="str">
        <f>IF(ISERROR(VLOOKUP($A16,'[1]Gesamt'!$A$4:$AG$251,29)),"",VLOOKUP($A16,'[1]Gesamt'!$A$4:$AG$251,29))</f>
        <v>Havixbeck</v>
      </c>
      <c r="E16" s="3">
        <f>IF(ISERROR(VLOOKUP($A16,'[1]Gesamt'!$A$4:$AG$251,9)),"",VLOOKUP($A16,'[1]Gesamt'!$A$4:$AG$251,9))</f>
        <v>39.07</v>
      </c>
      <c r="F16" s="3">
        <f>IF(ISERROR(VLOOKUP($A16,'[1]Gesamt'!$A$4:$AG$251,10)),"",VLOOKUP($A16,'[1]Gesamt'!$A$4:$AG$251,10))</f>
        <v>39.32</v>
      </c>
      <c r="G16" s="3">
        <f>IF(ISERROR(VLOOKUP($A16,'[1]Gesamt'!$A$4:$AG$251,11)),"",VLOOKUP($A16,'[1]Gesamt'!$A$4:$AG$251,11))</f>
        <v>39.01</v>
      </c>
      <c r="H16" s="3">
        <f>IF(ISERROR(VLOOKUP($A16,'[1]Gesamt'!$A$4:$AG$251,12)),"",VLOOKUP($A16,'[1]Gesamt'!$A$4:$AG$251,12))</f>
        <v>39.6</v>
      </c>
      <c r="I16" s="3">
        <f>IF(ISERROR(VLOOKUP($A16,'[1]Gesamt'!$A$4:$AG$251,13)),"",VLOOKUP($A16,'[1]Gesamt'!$A$4:$AG$251,13))</f>
        <v>0</v>
      </c>
      <c r="J16" s="3">
        <f>IF(ISERROR(VLOOKUP($A16,'[1]Gesamt'!$A$4:$AG$251,14)),"",VLOOKUP($A16,'[1]Gesamt'!$A$4:$AG$251,14))</f>
        <v>157</v>
      </c>
      <c r="K16" s="16">
        <f>IF(OR(M16="",M16=99999),"",RANK(M16,M:M,1))</f>
        <v>13</v>
      </c>
      <c r="L16" s="4">
        <v>107</v>
      </c>
      <c r="M16" s="17">
        <f>IF(J16="","",ROUND(J16,2))</f>
        <v>157</v>
      </c>
    </row>
    <row r="17" spans="1:13" s="4" customFormat="1" ht="12" customHeight="1">
      <c r="A17" s="15">
        <f>IF(AND('[1]Gesamt'!$D28="x",'[1]Gesamt'!$A28&lt;189,'[1]Gesamt'!E28="x"),'[1]Gesamt'!A28,"")</f>
        <v>125</v>
      </c>
      <c r="B17" s="15" t="str">
        <f>IF(ISERROR(VLOOKUP($A17,'[1]Gesamt'!$A$4:$AG$251,2)),"",VLOOKUP($A17,'[1]Gesamt'!$A$4:$AG$251,2))</f>
        <v>Plinius</v>
      </c>
      <c r="C17" s="15" t="str">
        <f>IF(ISERROR(VLOOKUP($A17,'[1]Gesamt'!$A$4:$AG$251,3)),"",VLOOKUP($A17,'[1]Gesamt'!$A$4:$AG$251,3))</f>
        <v>Erik</v>
      </c>
      <c r="D17" s="15" t="str">
        <f>IF(ISERROR(VLOOKUP($A17,'[1]Gesamt'!$A$4:$AG$251,29)),"",VLOOKUP($A17,'[1]Gesamt'!$A$4:$AG$251,29))</f>
        <v>Xanten</v>
      </c>
      <c r="E17" s="3">
        <f>IF(ISERROR(VLOOKUP($A17,'[1]Gesamt'!$A$4:$AG$251,9)),"",VLOOKUP($A17,'[1]Gesamt'!$A$4:$AG$251,9))</f>
        <v>38.62</v>
      </c>
      <c r="F17" s="3">
        <f>IF(ISERROR(VLOOKUP($A17,'[1]Gesamt'!$A$4:$AG$251,10)),"",VLOOKUP($A17,'[1]Gesamt'!$A$4:$AG$251,10))</f>
        <v>39.41</v>
      </c>
      <c r="G17" s="3">
        <f>IF(ISERROR(VLOOKUP($A17,'[1]Gesamt'!$A$4:$AG$251,11)),"",VLOOKUP($A17,'[1]Gesamt'!$A$4:$AG$251,11))</f>
        <v>39.22</v>
      </c>
      <c r="H17" s="3">
        <f>IF(ISERROR(VLOOKUP($A17,'[1]Gesamt'!$A$4:$AG$251,12)),"",VLOOKUP($A17,'[1]Gesamt'!$A$4:$AG$251,12))</f>
        <v>39.78</v>
      </c>
      <c r="I17" s="3">
        <f>IF(ISERROR(VLOOKUP($A17,'[1]Gesamt'!$A$4:$AG$251,13)),"",VLOOKUP($A17,'[1]Gesamt'!$A$4:$AG$251,13))</f>
        <v>0</v>
      </c>
      <c r="J17" s="3">
        <f>IF(ISERROR(VLOOKUP($A17,'[1]Gesamt'!$A$4:$AG$251,14)),"",VLOOKUP($A17,'[1]Gesamt'!$A$4:$AG$251,14))</f>
        <v>157.03</v>
      </c>
      <c r="K17" s="16">
        <f>IF(OR(M17="",M17=99999),"",RANK(M17,M:M,1))</f>
        <v>14</v>
      </c>
      <c r="L17" s="4">
        <v>125</v>
      </c>
      <c r="M17" s="17">
        <f>IF(J17="","",ROUND(J17,2))</f>
        <v>157.03</v>
      </c>
    </row>
    <row r="18" spans="1:13" s="4" customFormat="1" ht="12" customHeight="1">
      <c r="A18" s="15">
        <f>IF(AND('[1]Gesamt'!$D12="x",'[1]Gesamt'!$A12&lt;189,'[1]Gesamt'!E12="x"),'[1]Gesamt'!A12,"")</f>
        <v>109</v>
      </c>
      <c r="B18" s="15" t="str">
        <f>IF(ISERROR(VLOOKUP($A18,'[1]Gesamt'!$A$4:$AG$251,2)),"",VLOOKUP($A18,'[1]Gesamt'!$A$4:$AG$251,2))</f>
        <v>Sonneborn</v>
      </c>
      <c r="C18" s="15" t="str">
        <f>IF(ISERROR(VLOOKUP($A18,'[1]Gesamt'!$A$4:$AG$251,3)),"",VLOOKUP($A18,'[1]Gesamt'!$A$4:$AG$251,3))</f>
        <v>Ina</v>
      </c>
      <c r="D18" s="15" t="str">
        <f>IF(ISERROR(VLOOKUP($A18,'[1]Gesamt'!$A$4:$AG$251,29)),"",VLOOKUP($A18,'[1]Gesamt'!$A$4:$AG$251,29))</f>
        <v>Stromberg</v>
      </c>
      <c r="E18" s="3">
        <f>IF(ISERROR(VLOOKUP($A18,'[1]Gesamt'!$A$4:$AG$251,9)),"",VLOOKUP($A18,'[1]Gesamt'!$A$4:$AG$251,9))</f>
        <v>39.16</v>
      </c>
      <c r="F18" s="3">
        <f>IF(ISERROR(VLOOKUP($A18,'[1]Gesamt'!$A$4:$AG$251,10)),"",VLOOKUP($A18,'[1]Gesamt'!$A$4:$AG$251,10))</f>
        <v>39.47</v>
      </c>
      <c r="G18" s="3">
        <f>IF(ISERROR(VLOOKUP($A18,'[1]Gesamt'!$A$4:$AG$251,11)),"",VLOOKUP($A18,'[1]Gesamt'!$A$4:$AG$251,11))</f>
        <v>38.93</v>
      </c>
      <c r="H18" s="3">
        <f>IF(ISERROR(VLOOKUP($A18,'[1]Gesamt'!$A$4:$AG$251,12)),"",VLOOKUP($A18,'[1]Gesamt'!$A$4:$AG$251,12))</f>
        <v>39.68</v>
      </c>
      <c r="I18" s="3">
        <f>IF(ISERROR(VLOOKUP($A18,'[1]Gesamt'!$A$4:$AG$251,13)),"",VLOOKUP($A18,'[1]Gesamt'!$A$4:$AG$251,13))</f>
        <v>0</v>
      </c>
      <c r="J18" s="3">
        <f>IF(ISERROR(VLOOKUP($A18,'[1]Gesamt'!$A$4:$AG$251,14)),"",VLOOKUP($A18,'[1]Gesamt'!$A$4:$AG$251,14))</f>
        <v>157.24</v>
      </c>
      <c r="K18" s="16">
        <f>IF(OR(M18="",M18=99999),"",RANK(M18,M:M,1))</f>
        <v>15</v>
      </c>
      <c r="L18" s="4">
        <v>109</v>
      </c>
      <c r="M18" s="17">
        <f>IF(J18="","",ROUND(J18,2))</f>
        <v>157.24</v>
      </c>
    </row>
    <row r="19" spans="1:13" s="4" customFormat="1" ht="12" customHeight="1">
      <c r="A19" s="15">
        <f>IF(AND('[1]Gesamt'!$D54="x",'[1]Gesamt'!$A54&lt;189,'[1]Gesamt'!E54="x"),'[1]Gesamt'!A54,"")</f>
        <v>151</v>
      </c>
      <c r="B19" s="15" t="str">
        <f>IF(ISERROR(VLOOKUP($A19,'[1]Gesamt'!$A$4:$AG$251,2)),"",VLOOKUP($A19,'[1]Gesamt'!$A$4:$AG$251,2))</f>
        <v>André</v>
      </c>
      <c r="C19" s="15" t="str">
        <f>IF(ISERROR(VLOOKUP($A19,'[1]Gesamt'!$A$4:$AG$251,3)),"",VLOOKUP($A19,'[1]Gesamt'!$A$4:$AG$251,3))</f>
        <v>Jaqueline</v>
      </c>
      <c r="D19" s="15" t="str">
        <f>IF(ISERROR(VLOOKUP($A19,'[1]Gesamt'!$A$4:$AG$251,29)),"",VLOOKUP($A19,'[1]Gesamt'!$A$4:$AG$251,29))</f>
        <v>Viersen</v>
      </c>
      <c r="E19" s="3">
        <f>IF(ISERROR(VLOOKUP($A19,'[1]Gesamt'!$A$4:$AG$251,9)),"",VLOOKUP($A19,'[1]Gesamt'!$A$4:$AG$251,9))</f>
        <v>38.56</v>
      </c>
      <c r="F19" s="3">
        <f>IF(ISERROR(VLOOKUP($A19,'[1]Gesamt'!$A$4:$AG$251,10)),"",VLOOKUP($A19,'[1]Gesamt'!$A$4:$AG$251,10))</f>
        <v>39.21</v>
      </c>
      <c r="G19" s="3">
        <f>IF(ISERROR(VLOOKUP($A19,'[1]Gesamt'!$A$4:$AG$251,11)),"",VLOOKUP($A19,'[1]Gesamt'!$A$4:$AG$251,11))</f>
        <v>39.88</v>
      </c>
      <c r="H19" s="3">
        <f>IF(ISERROR(VLOOKUP($A19,'[1]Gesamt'!$A$4:$AG$251,12)),"",VLOOKUP($A19,'[1]Gesamt'!$A$4:$AG$251,12))</f>
        <v>39.69</v>
      </c>
      <c r="I19" s="3">
        <f>IF(ISERROR(VLOOKUP($A19,'[1]Gesamt'!$A$4:$AG$251,13)),"",VLOOKUP($A19,'[1]Gesamt'!$A$4:$AG$251,13))</f>
        <v>0</v>
      </c>
      <c r="J19" s="3">
        <f>IF(ISERROR(VLOOKUP($A19,'[1]Gesamt'!$A$4:$AG$251,14)),"",VLOOKUP($A19,'[1]Gesamt'!$A$4:$AG$251,14))</f>
        <v>157.34</v>
      </c>
      <c r="K19" s="16">
        <f>IF(OR(M19="",M19=99999),"",RANK(M19,M:M,1))</f>
        <v>16</v>
      </c>
      <c r="L19" s="4">
        <v>151</v>
      </c>
      <c r="M19" s="17">
        <f>IF(J19="","",ROUND(J19,2))</f>
        <v>157.34</v>
      </c>
    </row>
    <row r="20" spans="1:13" s="4" customFormat="1" ht="12" customHeight="1">
      <c r="A20" s="15">
        <f>IF(AND('[1]Gesamt'!$D19="x",'[1]Gesamt'!$A19&lt;189,'[1]Gesamt'!E19="x"),'[1]Gesamt'!A19,"")</f>
        <v>116</v>
      </c>
      <c r="B20" s="15" t="str">
        <f>IF(ISERROR(VLOOKUP($A20,'[1]Gesamt'!$A$4:$AG$251,2)),"",VLOOKUP($A20,'[1]Gesamt'!$A$4:$AG$251,2))</f>
        <v>Eckert</v>
      </c>
      <c r="C20" s="15" t="str">
        <f>IF(ISERROR(VLOOKUP($A20,'[1]Gesamt'!$A$4:$AG$251,3)),"",VLOOKUP($A20,'[1]Gesamt'!$A$4:$AG$251,3))</f>
        <v>Sebastian</v>
      </c>
      <c r="D20" s="15" t="str">
        <f>IF(ISERROR(VLOOKUP($A20,'[1]Gesamt'!$A$4:$AG$251,29)),"",VLOOKUP($A20,'[1]Gesamt'!$A$4:$AG$251,29))</f>
        <v>Overath</v>
      </c>
      <c r="E20" s="3">
        <f>IF(ISERROR(VLOOKUP($A20,'[1]Gesamt'!$A$4:$AG$251,9)),"",VLOOKUP($A20,'[1]Gesamt'!$A$4:$AG$251,9))</f>
        <v>38.76</v>
      </c>
      <c r="F20" s="3">
        <f>IF(ISERROR(VLOOKUP($A20,'[1]Gesamt'!$A$4:$AG$251,10)),"",VLOOKUP($A20,'[1]Gesamt'!$A$4:$AG$251,10))</f>
        <v>39.89</v>
      </c>
      <c r="G20" s="3">
        <f>IF(ISERROR(VLOOKUP($A20,'[1]Gesamt'!$A$4:$AG$251,11)),"",VLOOKUP($A20,'[1]Gesamt'!$A$4:$AG$251,11))</f>
        <v>39.45</v>
      </c>
      <c r="H20" s="3">
        <f>IF(ISERROR(VLOOKUP($A20,'[1]Gesamt'!$A$4:$AG$251,12)),"",VLOOKUP($A20,'[1]Gesamt'!$A$4:$AG$251,12))</f>
        <v>39.44</v>
      </c>
      <c r="I20" s="3">
        <f>IF(ISERROR(VLOOKUP($A20,'[1]Gesamt'!$A$4:$AG$251,13)),"",VLOOKUP($A20,'[1]Gesamt'!$A$4:$AG$251,13))</f>
        <v>0</v>
      </c>
      <c r="J20" s="3">
        <f>IF(ISERROR(VLOOKUP($A20,'[1]Gesamt'!$A$4:$AG$251,14)),"",VLOOKUP($A20,'[1]Gesamt'!$A$4:$AG$251,14))</f>
        <v>157.54000000000002</v>
      </c>
      <c r="K20" s="16">
        <f>IF(OR(M20="",M20=99999),"",RANK(M20,M:M,1))</f>
        <v>17</v>
      </c>
      <c r="L20" s="4">
        <v>116</v>
      </c>
      <c r="M20" s="17">
        <f>IF(J20="","",ROUND(J20,2))</f>
        <v>157.54</v>
      </c>
    </row>
    <row r="21" spans="1:13" s="4" customFormat="1" ht="12" customHeight="1">
      <c r="A21" s="15">
        <f>IF(AND('[1]Gesamt'!$D48="x",'[1]Gesamt'!$A48&lt;189,'[1]Gesamt'!E48="x"),'[1]Gesamt'!A48,"")</f>
        <v>145</v>
      </c>
      <c r="B21" s="15" t="str">
        <f>IF(ISERROR(VLOOKUP($A21,'[1]Gesamt'!$A$4:$AG$251,2)),"",VLOOKUP($A21,'[1]Gesamt'!$A$4:$AG$251,2))</f>
        <v>Genzen</v>
      </c>
      <c r="C21" s="15" t="str">
        <f>IF(ISERROR(VLOOKUP($A21,'[1]Gesamt'!$A$4:$AG$251,3)),"",VLOOKUP($A21,'[1]Gesamt'!$A$4:$AG$251,3))</f>
        <v>Philipp</v>
      </c>
      <c r="D21" s="15" t="str">
        <f>IF(ISERROR(VLOOKUP($A21,'[1]Gesamt'!$A$4:$AG$251,29)),"",VLOOKUP($A21,'[1]Gesamt'!$A$4:$AG$251,29))</f>
        <v>Viersen</v>
      </c>
      <c r="E21" s="3">
        <f>IF(ISERROR(VLOOKUP($A21,'[1]Gesamt'!$A$4:$AG$251,9)),"",VLOOKUP($A21,'[1]Gesamt'!$A$4:$AG$251,9))</f>
        <v>39.07</v>
      </c>
      <c r="F21" s="3">
        <f>IF(ISERROR(VLOOKUP($A21,'[1]Gesamt'!$A$4:$AG$251,10)),"",VLOOKUP($A21,'[1]Gesamt'!$A$4:$AG$251,10))</f>
        <v>39.29</v>
      </c>
      <c r="G21" s="3">
        <f>IF(ISERROR(VLOOKUP($A21,'[1]Gesamt'!$A$4:$AG$251,11)),"",VLOOKUP($A21,'[1]Gesamt'!$A$4:$AG$251,11))</f>
        <v>39.78</v>
      </c>
      <c r="H21" s="3">
        <f>IF(ISERROR(VLOOKUP($A21,'[1]Gesamt'!$A$4:$AG$251,12)),"",VLOOKUP($A21,'[1]Gesamt'!$A$4:$AG$251,12))</f>
        <v>39.48</v>
      </c>
      <c r="I21" s="3">
        <f>IF(ISERROR(VLOOKUP($A21,'[1]Gesamt'!$A$4:$AG$251,13)),"",VLOOKUP($A21,'[1]Gesamt'!$A$4:$AG$251,13))</f>
        <v>0</v>
      </c>
      <c r="J21" s="3">
        <f>IF(ISERROR(VLOOKUP($A21,'[1]Gesamt'!$A$4:$AG$251,14)),"",VLOOKUP($A21,'[1]Gesamt'!$A$4:$AG$251,14))</f>
        <v>157.62</v>
      </c>
      <c r="K21" s="16">
        <f>IF(OR(M21="",M21=99999),"",RANK(M21,M:M,1))</f>
        <v>18</v>
      </c>
      <c r="L21" s="4">
        <v>145</v>
      </c>
      <c r="M21" s="17">
        <f>IF(J21="","",ROUND(J21,2))</f>
        <v>157.62</v>
      </c>
    </row>
    <row r="22" spans="1:13" s="4" customFormat="1" ht="12" customHeight="1">
      <c r="A22" s="15">
        <f>IF(AND('[1]Gesamt'!$D23="x",'[1]Gesamt'!$A23&lt;189,'[1]Gesamt'!E23="x"),'[1]Gesamt'!A23,"")</f>
        <v>120</v>
      </c>
      <c r="B22" s="15" t="str">
        <f>IF(ISERROR(VLOOKUP($A22,'[1]Gesamt'!$A$4:$AG$251,2)),"",VLOOKUP($A22,'[1]Gesamt'!$A$4:$AG$251,2))</f>
        <v>Kues</v>
      </c>
      <c r="C22" s="15" t="str">
        <f>IF(ISERROR(VLOOKUP($A22,'[1]Gesamt'!$A$4:$AG$251,3)),"",VLOOKUP($A22,'[1]Gesamt'!$A$4:$AG$251,3))</f>
        <v>Marius</v>
      </c>
      <c r="D22" s="15" t="str">
        <f>IF(ISERROR(VLOOKUP($A22,'[1]Gesamt'!$A$4:$AG$251,29)),"",VLOOKUP($A22,'[1]Gesamt'!$A$4:$AG$251,29))</f>
        <v>Bad Bentheim</v>
      </c>
      <c r="E22" s="3">
        <f>IF(ISERROR(VLOOKUP($A22,'[1]Gesamt'!$A$4:$AG$251,9)),"",VLOOKUP($A22,'[1]Gesamt'!$A$4:$AG$251,9))</f>
        <v>38.57</v>
      </c>
      <c r="F22" s="3">
        <f>IF(ISERROR(VLOOKUP($A22,'[1]Gesamt'!$A$4:$AG$251,10)),"",VLOOKUP($A22,'[1]Gesamt'!$A$4:$AG$251,10))</f>
        <v>39.87</v>
      </c>
      <c r="G22" s="3">
        <f>IF(ISERROR(VLOOKUP($A22,'[1]Gesamt'!$A$4:$AG$251,11)),"",VLOOKUP($A22,'[1]Gesamt'!$A$4:$AG$251,11))</f>
        <v>39.46</v>
      </c>
      <c r="H22" s="3">
        <f>IF(ISERROR(VLOOKUP($A22,'[1]Gesamt'!$A$4:$AG$251,12)),"",VLOOKUP($A22,'[1]Gesamt'!$A$4:$AG$251,12))</f>
        <v>39.78</v>
      </c>
      <c r="I22" s="3">
        <f>IF(ISERROR(VLOOKUP($A22,'[1]Gesamt'!$A$4:$AG$251,13)),"",VLOOKUP($A22,'[1]Gesamt'!$A$4:$AG$251,13))</f>
        <v>0</v>
      </c>
      <c r="J22" s="3">
        <f>IF(ISERROR(VLOOKUP($A22,'[1]Gesamt'!$A$4:$AG$251,14)),"",VLOOKUP($A22,'[1]Gesamt'!$A$4:$AG$251,14))</f>
        <v>157.68</v>
      </c>
      <c r="K22" s="16">
        <f>IF(OR(M22="",M22=99999),"",RANK(M22,M:M,1))</f>
        <v>19</v>
      </c>
      <c r="L22" s="4">
        <v>120</v>
      </c>
      <c r="M22" s="17">
        <f>IF(J22="","",ROUND(J22,2))</f>
        <v>157.68</v>
      </c>
    </row>
    <row r="23" spans="1:13" ht="12" customHeight="1">
      <c r="A23" s="15">
        <f>IF(AND('[1]Gesamt'!$D49="x",'[1]Gesamt'!$A49&lt;189,'[1]Gesamt'!E49="x"),'[1]Gesamt'!A49,"")</f>
        <v>146</v>
      </c>
      <c r="B23" s="15" t="str">
        <f>IF(ISERROR(VLOOKUP($A23,'[1]Gesamt'!$A$4:$AG$251,2)),"",VLOOKUP($A23,'[1]Gesamt'!$A$4:$AG$251,2))</f>
        <v>Claus </v>
      </c>
      <c r="C23" s="15" t="str">
        <f>IF(ISERROR(VLOOKUP($A23,'[1]Gesamt'!$A$4:$AG$251,3)),"",VLOOKUP($A23,'[1]Gesamt'!$A$4:$AG$251,3))</f>
        <v>Isabell</v>
      </c>
      <c r="D23" s="15" t="str">
        <f>IF(ISERROR(VLOOKUP($A23,'[1]Gesamt'!$A$4:$AG$251,29)),"",VLOOKUP($A23,'[1]Gesamt'!$A$4:$AG$251,29))</f>
        <v>Bergkamen</v>
      </c>
      <c r="E23" s="3">
        <f>IF(ISERROR(VLOOKUP($A23,'[1]Gesamt'!$A$4:$AG$251,9)),"",VLOOKUP($A23,'[1]Gesamt'!$A$4:$AG$251,9))</f>
        <v>39.25</v>
      </c>
      <c r="F23" s="3">
        <f>IF(ISERROR(VLOOKUP($A23,'[1]Gesamt'!$A$4:$AG$251,10)),"",VLOOKUP($A23,'[1]Gesamt'!$A$4:$AG$251,10))</f>
        <v>39.1</v>
      </c>
      <c r="G23" s="3">
        <f>IF(ISERROR(VLOOKUP($A23,'[1]Gesamt'!$A$4:$AG$251,11)),"",VLOOKUP($A23,'[1]Gesamt'!$A$4:$AG$251,11))</f>
        <v>40.01</v>
      </c>
      <c r="H23" s="3">
        <f>IF(ISERROR(VLOOKUP($A23,'[1]Gesamt'!$A$4:$AG$251,12)),"",VLOOKUP($A23,'[1]Gesamt'!$A$4:$AG$251,12))</f>
        <v>39.44</v>
      </c>
      <c r="I23" s="3">
        <f>IF(ISERROR(VLOOKUP($A23,'[1]Gesamt'!$A$4:$AG$251,13)),"",VLOOKUP($A23,'[1]Gesamt'!$A$4:$AG$251,13))</f>
        <v>0</v>
      </c>
      <c r="J23" s="3">
        <f>IF(ISERROR(VLOOKUP($A23,'[1]Gesamt'!$A$4:$AG$251,14)),"",VLOOKUP($A23,'[1]Gesamt'!$A$4:$AG$251,14))</f>
        <v>157.79999999999998</v>
      </c>
      <c r="K23" s="16">
        <f>IF(OR(M23="",M23=99999),"",RANK(M23,M:M,1))</f>
        <v>20</v>
      </c>
      <c r="L23" s="4">
        <v>146</v>
      </c>
      <c r="M23" s="17">
        <f>IF(J23="","",ROUND(J23,2))</f>
        <v>157.8</v>
      </c>
    </row>
    <row r="24" spans="1:13" ht="12" customHeight="1">
      <c r="A24" s="15">
        <f>IF(AND('[1]Gesamt'!$D45="x",'[1]Gesamt'!$A45&lt;189,'[1]Gesamt'!E45="x"),'[1]Gesamt'!A45,"")</f>
        <v>142</v>
      </c>
      <c r="B24" s="15" t="str">
        <f>IF(ISERROR(VLOOKUP($A24,'[1]Gesamt'!$A$4:$AG$251,2)),"",VLOOKUP($A24,'[1]Gesamt'!$A$4:$AG$251,2))</f>
        <v>Pauling</v>
      </c>
      <c r="C24" s="15" t="str">
        <f>IF(ISERROR(VLOOKUP($A24,'[1]Gesamt'!$A$4:$AG$251,3)),"",VLOOKUP($A24,'[1]Gesamt'!$A$4:$AG$251,3))</f>
        <v>Johannes</v>
      </c>
      <c r="D24" s="15" t="str">
        <f>IF(ISERROR(VLOOKUP($A24,'[1]Gesamt'!$A$4:$AG$251,29)),"",VLOOKUP($A24,'[1]Gesamt'!$A$4:$AG$251,29))</f>
        <v>Bad Bentheim</v>
      </c>
      <c r="E24" s="3">
        <f>IF(ISERROR(VLOOKUP($A24,'[1]Gesamt'!$A$4:$AG$251,9)),"",VLOOKUP($A24,'[1]Gesamt'!$A$4:$AG$251,9))</f>
        <v>39.23</v>
      </c>
      <c r="F24" s="3">
        <f>IF(ISERROR(VLOOKUP($A24,'[1]Gesamt'!$A$4:$AG$251,10)),"",VLOOKUP($A24,'[1]Gesamt'!$A$4:$AG$251,10))</f>
        <v>39.53</v>
      </c>
      <c r="G24" s="3">
        <f>IF(ISERROR(VLOOKUP($A24,'[1]Gesamt'!$A$4:$AG$251,11)),"",VLOOKUP($A24,'[1]Gesamt'!$A$4:$AG$251,11))</f>
        <v>39.49</v>
      </c>
      <c r="H24" s="3">
        <f>IF(ISERROR(VLOOKUP($A24,'[1]Gesamt'!$A$4:$AG$251,12)),"",VLOOKUP($A24,'[1]Gesamt'!$A$4:$AG$251,12))</f>
        <v>39.56</v>
      </c>
      <c r="I24" s="3">
        <f>IF(ISERROR(VLOOKUP($A24,'[1]Gesamt'!$A$4:$AG$251,13)),"",VLOOKUP($A24,'[1]Gesamt'!$A$4:$AG$251,13))</f>
        <v>0</v>
      </c>
      <c r="J24" s="3">
        <f>IF(ISERROR(VLOOKUP($A24,'[1]Gesamt'!$A$4:$AG$251,14)),"",VLOOKUP($A24,'[1]Gesamt'!$A$4:$AG$251,14))</f>
        <v>157.81</v>
      </c>
      <c r="K24" s="16">
        <f>IF(OR(M24="",M24=99999),"",RANK(M24,M:M,1))</f>
        <v>21</v>
      </c>
      <c r="L24" s="4">
        <v>142</v>
      </c>
      <c r="M24" s="17">
        <f>IF(J24="","",ROUND(J24,2))</f>
        <v>157.81</v>
      </c>
    </row>
    <row r="25" spans="1:13" ht="12" customHeight="1">
      <c r="A25" s="15">
        <f>IF(AND('[1]Gesamt'!$D62="x",'[1]Gesamt'!$A62&lt;189,'[1]Gesamt'!E62="x"),'[1]Gesamt'!A62,"")</f>
        <v>159</v>
      </c>
      <c r="B25" s="15" t="str">
        <f>IF(ISERROR(VLOOKUP($A25,'[1]Gesamt'!$A$4:$AG$251,2)),"",VLOOKUP($A25,'[1]Gesamt'!$A$4:$AG$251,2))</f>
        <v>Klemmer</v>
      </c>
      <c r="C25" s="15" t="str">
        <f>IF(ISERROR(VLOOKUP($A25,'[1]Gesamt'!$A$4:$AG$251,3)),"",VLOOKUP($A25,'[1]Gesamt'!$A$4:$AG$251,3))</f>
        <v>Daniel</v>
      </c>
      <c r="D25" s="15" t="str">
        <f>IF(ISERROR(VLOOKUP($A25,'[1]Gesamt'!$A$4:$AG$251,29)),"",VLOOKUP($A25,'[1]Gesamt'!$A$4:$AG$251,29))</f>
        <v>Friedrichsfeld</v>
      </c>
      <c r="E25" s="3">
        <f>IF(ISERROR(VLOOKUP($A25,'[1]Gesamt'!$A$4:$AG$251,9)),"",VLOOKUP($A25,'[1]Gesamt'!$A$4:$AG$251,9))</f>
        <v>39.31</v>
      </c>
      <c r="F25" s="3">
        <f>IF(ISERROR(VLOOKUP($A25,'[1]Gesamt'!$A$4:$AG$251,10)),"",VLOOKUP($A25,'[1]Gesamt'!$A$4:$AG$251,10))</f>
        <v>39.87</v>
      </c>
      <c r="G25" s="3">
        <f>IF(ISERROR(VLOOKUP($A25,'[1]Gesamt'!$A$4:$AG$251,11)),"",VLOOKUP($A25,'[1]Gesamt'!$A$4:$AG$251,11))</f>
        <v>40.02</v>
      </c>
      <c r="H25" s="3">
        <f>IF(ISERROR(VLOOKUP($A25,'[1]Gesamt'!$A$4:$AG$251,12)),"",VLOOKUP($A25,'[1]Gesamt'!$A$4:$AG$251,12))</f>
        <v>40.08</v>
      </c>
      <c r="I25" s="3">
        <f>IF(ISERROR(VLOOKUP($A25,'[1]Gesamt'!$A$4:$AG$251,13)),"",VLOOKUP($A25,'[1]Gesamt'!$A$4:$AG$251,13))</f>
        <v>0</v>
      </c>
      <c r="J25" s="3">
        <f>IF(ISERROR(VLOOKUP($A25,'[1]Gesamt'!$A$4:$AG$251,14)),"",VLOOKUP($A25,'[1]Gesamt'!$A$4:$AG$251,14))</f>
        <v>159.28000000000003</v>
      </c>
      <c r="K25" s="16">
        <f>IF(OR(M25="",M25=99999),"",RANK(M25,M:M,1))</f>
        <v>22</v>
      </c>
      <c r="L25" s="4">
        <v>159</v>
      </c>
      <c r="M25" s="17">
        <f>IF(J25="","",ROUND(J25,2))</f>
        <v>159.28</v>
      </c>
    </row>
    <row r="26" spans="1:13" ht="12" customHeight="1">
      <c r="A26" s="15">
        <f>IF(AND('[1]Gesamt'!$D37="x",'[1]Gesamt'!$A37&lt;189,'[1]Gesamt'!E37="x"),'[1]Gesamt'!A37,"")</f>
        <v>134</v>
      </c>
      <c r="B26" s="15" t="str">
        <f>IF(ISERROR(VLOOKUP($A26,'[1]Gesamt'!$A$4:$AG$251,2)),"",VLOOKUP($A26,'[1]Gesamt'!$A$4:$AG$251,2))</f>
        <v>Schütt</v>
      </c>
      <c r="C26" s="15" t="str">
        <f>IF(ISERROR(VLOOKUP($A26,'[1]Gesamt'!$A$4:$AG$251,3)),"",VLOOKUP($A26,'[1]Gesamt'!$A$4:$AG$251,3))</f>
        <v>Jannik</v>
      </c>
      <c r="D26" s="15" t="str">
        <f>IF(ISERROR(VLOOKUP($A26,'[1]Gesamt'!$A$4:$AG$251,29)),"",VLOOKUP($A26,'[1]Gesamt'!$A$4:$AG$251,29))</f>
        <v>Kerpen</v>
      </c>
      <c r="E26" s="3">
        <f>IF(ISERROR(VLOOKUP($A26,'[1]Gesamt'!$A$4:$AG$251,9)),"",VLOOKUP($A26,'[1]Gesamt'!$A$4:$AG$251,9))</f>
        <v>39.12</v>
      </c>
      <c r="F26" s="3">
        <f>IF(ISERROR(VLOOKUP($A26,'[1]Gesamt'!$A$4:$AG$251,10)),"",VLOOKUP($A26,'[1]Gesamt'!$A$4:$AG$251,10))</f>
        <v>40.9</v>
      </c>
      <c r="G26" s="3">
        <f>IF(ISERROR(VLOOKUP($A26,'[1]Gesamt'!$A$4:$AG$251,11)),"",VLOOKUP($A26,'[1]Gesamt'!$A$4:$AG$251,11))</f>
        <v>39.46</v>
      </c>
      <c r="H26" s="3">
        <f>IF(ISERROR(VLOOKUP($A26,'[1]Gesamt'!$A$4:$AG$251,12)),"",VLOOKUP($A26,'[1]Gesamt'!$A$4:$AG$251,12))</f>
        <v>40.06</v>
      </c>
      <c r="I26" s="3">
        <f>IF(ISERROR(VLOOKUP($A26,'[1]Gesamt'!$A$4:$AG$251,13)),"",VLOOKUP($A26,'[1]Gesamt'!$A$4:$AG$251,13))</f>
        <v>0</v>
      </c>
      <c r="J26" s="3">
        <f>IF(ISERROR(VLOOKUP($A26,'[1]Gesamt'!$A$4:$AG$251,14)),"",VLOOKUP($A26,'[1]Gesamt'!$A$4:$AG$251,14))</f>
        <v>159.54</v>
      </c>
      <c r="K26" s="16">
        <f>IF(OR(M26="",M26=99999),"",RANK(M26,M:M,1))</f>
        <v>23</v>
      </c>
      <c r="L26" s="4">
        <v>134</v>
      </c>
      <c r="M26" s="17">
        <f>IF(J26="","",ROUND(J26,2))</f>
        <v>159.54</v>
      </c>
    </row>
    <row r="27" spans="1:13" ht="12" customHeight="1">
      <c r="A27" s="15">
        <f>IF(AND('[1]Gesamt'!$D65="x",'[1]Gesamt'!$A65&lt;189,'[1]Gesamt'!E65="x"),'[1]Gesamt'!A65,"")</f>
        <v>162</v>
      </c>
      <c r="B27" s="15" t="str">
        <f>IF(ISERROR(VLOOKUP($A27,'[1]Gesamt'!$A$4:$AG$251,2)),"",VLOOKUP($A27,'[1]Gesamt'!$A$4:$AG$251,2))</f>
        <v>Blix</v>
      </c>
      <c r="C27" s="15" t="str">
        <f>IF(ISERROR(VLOOKUP($A27,'[1]Gesamt'!$A$4:$AG$251,3)),"",VLOOKUP($A27,'[1]Gesamt'!$A$4:$AG$251,3))</f>
        <v>Charlotte</v>
      </c>
      <c r="D27" s="15" t="str">
        <f>IF(ISERROR(VLOOKUP($A27,'[1]Gesamt'!$A$4:$AG$251,29)),"",VLOOKUP($A27,'[1]Gesamt'!$A$4:$AG$251,29))</f>
        <v>Viersen</v>
      </c>
      <c r="E27" s="3">
        <f>IF(ISERROR(VLOOKUP($A27,'[1]Gesamt'!$A$4:$AG$251,9)),"",VLOOKUP($A27,'[1]Gesamt'!$A$4:$AG$251,9))</f>
        <v>39.53</v>
      </c>
      <c r="F27" s="3">
        <f>IF(ISERROR(VLOOKUP($A27,'[1]Gesamt'!$A$4:$AG$251,10)),"",VLOOKUP($A27,'[1]Gesamt'!$A$4:$AG$251,10))</f>
        <v>40.3</v>
      </c>
      <c r="G27" s="3">
        <f>IF(ISERROR(VLOOKUP($A27,'[1]Gesamt'!$A$4:$AG$251,11)),"",VLOOKUP($A27,'[1]Gesamt'!$A$4:$AG$251,11))</f>
        <v>40.26</v>
      </c>
      <c r="H27" s="3">
        <f>IF(ISERROR(VLOOKUP($A27,'[1]Gesamt'!$A$4:$AG$251,12)),"",VLOOKUP($A27,'[1]Gesamt'!$A$4:$AG$251,12))</f>
        <v>39.51</v>
      </c>
      <c r="I27" s="3">
        <f>IF(ISERROR(VLOOKUP($A27,'[1]Gesamt'!$A$4:$AG$251,13)),"",VLOOKUP($A27,'[1]Gesamt'!$A$4:$AG$251,13))</f>
        <v>0</v>
      </c>
      <c r="J27" s="3">
        <f>IF(ISERROR(VLOOKUP($A27,'[1]Gesamt'!$A$4:$AG$251,14)),"",VLOOKUP($A27,'[1]Gesamt'!$A$4:$AG$251,14))</f>
        <v>159.6</v>
      </c>
      <c r="K27" s="16">
        <f>IF(OR(M27="",M27=99999),"",RANK(M27,M:M,1))</f>
        <v>24</v>
      </c>
      <c r="L27" s="4">
        <v>162</v>
      </c>
      <c r="M27" s="17">
        <f>IF(J27="","",ROUND(J27,2))</f>
        <v>159.6</v>
      </c>
    </row>
    <row r="28" spans="1:13" ht="12" customHeight="1">
      <c r="A28" s="15">
        <f>IF(AND('[1]Gesamt'!$D46="x",'[1]Gesamt'!$A46&lt;189,'[1]Gesamt'!E46="x"),'[1]Gesamt'!A46,"")</f>
        <v>143</v>
      </c>
      <c r="B28" s="15" t="str">
        <f>IF(ISERROR(VLOOKUP($A28,'[1]Gesamt'!$A$4:$AG$251,2)),"",VLOOKUP($A28,'[1]Gesamt'!$A$4:$AG$251,2))</f>
        <v>Wolters</v>
      </c>
      <c r="C28" s="15" t="str">
        <f>IF(ISERROR(VLOOKUP($A28,'[1]Gesamt'!$A$4:$AG$251,3)),"",VLOOKUP($A28,'[1]Gesamt'!$A$4:$AG$251,3))</f>
        <v>Vanessa</v>
      </c>
      <c r="D28" s="15" t="str">
        <f>IF(ISERROR(VLOOKUP($A28,'[1]Gesamt'!$A$4:$AG$251,29)),"",VLOOKUP($A28,'[1]Gesamt'!$A$4:$AG$251,29))</f>
        <v>Kerpen</v>
      </c>
      <c r="E28" s="3">
        <f>IF(ISERROR(VLOOKUP($A28,'[1]Gesamt'!$A$4:$AG$251,9)),"",VLOOKUP($A28,'[1]Gesamt'!$A$4:$AG$251,9))</f>
        <v>42.48</v>
      </c>
      <c r="F28" s="3">
        <f>IF(ISERROR(VLOOKUP($A28,'[1]Gesamt'!$A$4:$AG$251,10)),"",VLOOKUP($A28,'[1]Gesamt'!$A$4:$AG$251,10))</f>
        <v>39.32</v>
      </c>
      <c r="G28" s="3">
        <f>IF(ISERROR(VLOOKUP($A28,'[1]Gesamt'!$A$4:$AG$251,11)),"",VLOOKUP($A28,'[1]Gesamt'!$A$4:$AG$251,11))</f>
        <v>40.13</v>
      </c>
      <c r="H28" s="3">
        <f>IF(ISERROR(VLOOKUP($A28,'[1]Gesamt'!$A$4:$AG$251,12)),"",VLOOKUP($A28,'[1]Gesamt'!$A$4:$AG$251,12))</f>
        <v>39.69</v>
      </c>
      <c r="I28" s="3">
        <f>IF(ISERROR(VLOOKUP($A28,'[1]Gesamt'!$A$4:$AG$251,13)),"",VLOOKUP($A28,'[1]Gesamt'!$A$4:$AG$251,13))</f>
        <v>0</v>
      </c>
      <c r="J28" s="3">
        <f>IF(ISERROR(VLOOKUP($A28,'[1]Gesamt'!$A$4:$AG$251,14)),"",VLOOKUP($A28,'[1]Gesamt'!$A$4:$AG$251,14))</f>
        <v>161.62</v>
      </c>
      <c r="K28" s="16">
        <f>IF(OR(M28="",M28=99999),"",RANK(M28,M:M,1))</f>
        <v>25</v>
      </c>
      <c r="L28" s="4">
        <v>143</v>
      </c>
      <c r="M28" s="17">
        <f>IF(J28="","",ROUND(J28,2))</f>
        <v>161.62</v>
      </c>
    </row>
    <row r="29" spans="1:13" ht="12" customHeight="1">
      <c r="A29" s="15">
        <f>IF(AND('[1]Gesamt'!$D6="x",'[1]Gesamt'!$A6&lt;189,'[1]Gesamt'!E6="x"),'[1]Gesamt'!A6,"")</f>
      </c>
      <c r="B29" s="15">
        <f>IF(ISERROR(VLOOKUP($A29,'[1]Gesamt'!$A$4:$AG$251,2)),"",VLOOKUP($A29,'[1]Gesamt'!$A$4:$AG$251,2))</f>
      </c>
      <c r="C29" s="15">
        <f>IF(ISERROR(VLOOKUP($A29,'[1]Gesamt'!$A$4:$AG$251,3)),"",VLOOKUP($A29,'[1]Gesamt'!$A$4:$AG$251,3))</f>
      </c>
      <c r="D29" s="15">
        <f>IF(ISERROR(VLOOKUP($A29,'[1]Gesamt'!$A$4:$AG$251,29)),"",VLOOKUP($A29,'[1]Gesamt'!$A$4:$AG$251,29))</f>
      </c>
      <c r="E29" s="3">
        <f>IF(ISERROR(VLOOKUP($A29,'[1]Gesamt'!$A$4:$AG$251,9)),"",VLOOKUP($A29,'[1]Gesamt'!$A$4:$AG$251,9))</f>
      </c>
      <c r="F29" s="3">
        <f>IF(ISERROR(VLOOKUP($A29,'[1]Gesamt'!$A$4:$AG$251,10)),"",VLOOKUP($A29,'[1]Gesamt'!$A$4:$AG$251,10))</f>
      </c>
      <c r="G29" s="3">
        <f>IF(ISERROR(VLOOKUP($A29,'[1]Gesamt'!$A$4:$AG$251,11)),"",VLOOKUP($A29,'[1]Gesamt'!$A$4:$AG$251,11))</f>
      </c>
      <c r="H29" s="3">
        <f>IF(ISERROR(VLOOKUP($A29,'[1]Gesamt'!$A$4:$AG$251,12)),"",VLOOKUP($A29,'[1]Gesamt'!$A$4:$AG$251,12))</f>
      </c>
      <c r="I29" s="3">
        <f>IF(ISERROR(VLOOKUP($A29,'[1]Gesamt'!$A$4:$AG$251,13)),"",VLOOKUP($A29,'[1]Gesamt'!$A$4:$AG$251,13))</f>
      </c>
      <c r="J29" s="3">
        <f>IF(ISERROR(VLOOKUP($A29,'[1]Gesamt'!$A$4:$AG$251,14)),"",VLOOKUP($A29,'[1]Gesamt'!$A$4:$AG$251,14))</f>
      </c>
      <c r="K29" s="16">
        <f>IF(OR(M29="",M29=99999),"",RANK(M29,M:M,1))</f>
      </c>
      <c r="L29" s="4">
        <v>103</v>
      </c>
      <c r="M29" s="17">
        <f>IF(J29="","",ROUND(J29,2))</f>
      </c>
    </row>
    <row r="30" spans="1:13" ht="12" customHeight="1">
      <c r="A30" s="15">
        <f>IF(AND('[1]Gesamt'!$D7="x",'[1]Gesamt'!$A7&lt;189,'[1]Gesamt'!E7="x"),'[1]Gesamt'!A7,"")</f>
      </c>
      <c r="B30" s="15">
        <f>IF(ISERROR(VLOOKUP($A30,'[1]Gesamt'!$A$4:$AG$251,2)),"",VLOOKUP($A30,'[1]Gesamt'!$A$4:$AG$251,2))</f>
      </c>
      <c r="C30" s="15">
        <f>IF(ISERROR(VLOOKUP($A30,'[1]Gesamt'!$A$4:$AG$251,3)),"",VLOOKUP($A30,'[1]Gesamt'!$A$4:$AG$251,3))</f>
      </c>
      <c r="D30" s="15">
        <f>IF(ISERROR(VLOOKUP($A30,'[1]Gesamt'!$A$4:$AG$251,29)),"",VLOOKUP($A30,'[1]Gesamt'!$A$4:$AG$251,29))</f>
      </c>
      <c r="E30" s="3">
        <f>IF(ISERROR(VLOOKUP($A30,'[1]Gesamt'!$A$4:$AG$251,9)),"",VLOOKUP($A30,'[1]Gesamt'!$A$4:$AG$251,9))</f>
      </c>
      <c r="F30" s="3">
        <f>IF(ISERROR(VLOOKUP($A30,'[1]Gesamt'!$A$4:$AG$251,10)),"",VLOOKUP($A30,'[1]Gesamt'!$A$4:$AG$251,10))</f>
      </c>
      <c r="G30" s="3">
        <f>IF(ISERROR(VLOOKUP($A30,'[1]Gesamt'!$A$4:$AG$251,11)),"",VLOOKUP($A30,'[1]Gesamt'!$A$4:$AG$251,11))</f>
      </c>
      <c r="H30" s="3">
        <f>IF(ISERROR(VLOOKUP($A30,'[1]Gesamt'!$A$4:$AG$251,12)),"",VLOOKUP($A30,'[1]Gesamt'!$A$4:$AG$251,12))</f>
      </c>
      <c r="I30" s="3">
        <f>IF(ISERROR(VLOOKUP($A30,'[1]Gesamt'!$A$4:$AG$251,13)),"",VLOOKUP($A30,'[1]Gesamt'!$A$4:$AG$251,13))</f>
      </c>
      <c r="J30" s="3">
        <f>IF(ISERROR(VLOOKUP($A30,'[1]Gesamt'!$A$4:$AG$251,14)),"",VLOOKUP($A30,'[1]Gesamt'!$A$4:$AG$251,14))</f>
      </c>
      <c r="K30" s="16">
        <f>IF(OR(M30="",M30=99999),"",RANK(M30,M:M,1))</f>
      </c>
      <c r="L30" s="4">
        <v>104</v>
      </c>
      <c r="M30" s="17">
        <f>IF(J30="","",ROUND(J30,2))</f>
      </c>
    </row>
    <row r="31" spans="1:13" ht="12" customHeight="1">
      <c r="A31" s="15">
        <f>IF(AND('[1]Gesamt'!$D8="x",'[1]Gesamt'!$A8&lt;189,'[1]Gesamt'!E8="x"),'[1]Gesamt'!A8,"")</f>
      </c>
      <c r="B31" s="15">
        <f>IF(ISERROR(VLOOKUP($A31,'[1]Gesamt'!$A$4:$AG$251,2)),"",VLOOKUP($A31,'[1]Gesamt'!$A$4:$AG$251,2))</f>
      </c>
      <c r="C31" s="15">
        <f>IF(ISERROR(VLOOKUP($A31,'[1]Gesamt'!$A$4:$AG$251,3)),"",VLOOKUP($A31,'[1]Gesamt'!$A$4:$AG$251,3))</f>
      </c>
      <c r="D31" s="15">
        <f>IF(ISERROR(VLOOKUP($A31,'[1]Gesamt'!$A$4:$AG$251,29)),"",VLOOKUP($A31,'[1]Gesamt'!$A$4:$AG$251,29))</f>
      </c>
      <c r="E31" s="3">
        <f>IF(ISERROR(VLOOKUP($A31,'[1]Gesamt'!$A$4:$AG$251,9)),"",VLOOKUP($A31,'[1]Gesamt'!$A$4:$AG$251,9))</f>
      </c>
      <c r="F31" s="3">
        <f>IF(ISERROR(VLOOKUP($A31,'[1]Gesamt'!$A$4:$AG$251,10)),"",VLOOKUP($A31,'[1]Gesamt'!$A$4:$AG$251,10))</f>
      </c>
      <c r="G31" s="3">
        <f>IF(ISERROR(VLOOKUP($A31,'[1]Gesamt'!$A$4:$AG$251,11)),"",VLOOKUP($A31,'[1]Gesamt'!$A$4:$AG$251,11))</f>
      </c>
      <c r="H31" s="3">
        <f>IF(ISERROR(VLOOKUP($A31,'[1]Gesamt'!$A$4:$AG$251,12)),"",VLOOKUP($A31,'[1]Gesamt'!$A$4:$AG$251,12))</f>
      </c>
      <c r="I31" s="3">
        <f>IF(ISERROR(VLOOKUP($A31,'[1]Gesamt'!$A$4:$AG$251,13)),"",VLOOKUP($A31,'[1]Gesamt'!$A$4:$AG$251,13))</f>
      </c>
      <c r="J31" s="3">
        <f>IF(ISERROR(VLOOKUP($A31,'[1]Gesamt'!$A$4:$AG$251,14)),"",VLOOKUP($A31,'[1]Gesamt'!$A$4:$AG$251,14))</f>
      </c>
      <c r="K31" s="16">
        <f>IF(OR(M31="",M31=99999),"",RANK(M31,M:M,1))</f>
      </c>
      <c r="L31" s="4">
        <v>105</v>
      </c>
      <c r="M31" s="17">
        <f>IF(J31="","",ROUND(J31,2))</f>
      </c>
    </row>
    <row r="32" spans="1:13" ht="12" customHeight="1">
      <c r="A32" s="15">
        <f>IF(AND('[1]Gesamt'!$D9="x",'[1]Gesamt'!$A9&lt;189,'[1]Gesamt'!E9="x"),'[1]Gesamt'!A9,"")</f>
      </c>
      <c r="B32" s="15">
        <f>IF(ISERROR(VLOOKUP($A32,'[1]Gesamt'!$A$4:$AG$251,2)),"",VLOOKUP($A32,'[1]Gesamt'!$A$4:$AG$251,2))</f>
      </c>
      <c r="C32" s="15">
        <f>IF(ISERROR(VLOOKUP($A32,'[1]Gesamt'!$A$4:$AG$251,3)),"",VLOOKUP($A32,'[1]Gesamt'!$A$4:$AG$251,3))</f>
      </c>
      <c r="D32" s="15">
        <f>IF(ISERROR(VLOOKUP($A32,'[1]Gesamt'!$A$4:$AG$251,29)),"",VLOOKUP($A32,'[1]Gesamt'!$A$4:$AG$251,29))</f>
      </c>
      <c r="E32" s="3">
        <f>IF(ISERROR(VLOOKUP($A32,'[1]Gesamt'!$A$4:$AG$251,9)),"",VLOOKUP($A32,'[1]Gesamt'!$A$4:$AG$251,9))</f>
      </c>
      <c r="F32" s="3">
        <f>IF(ISERROR(VLOOKUP($A32,'[1]Gesamt'!$A$4:$AG$251,10)),"",VLOOKUP($A32,'[1]Gesamt'!$A$4:$AG$251,10))</f>
      </c>
      <c r="G32" s="3">
        <f>IF(ISERROR(VLOOKUP($A32,'[1]Gesamt'!$A$4:$AG$251,11)),"",VLOOKUP($A32,'[1]Gesamt'!$A$4:$AG$251,11))</f>
      </c>
      <c r="H32" s="3">
        <f>IF(ISERROR(VLOOKUP($A32,'[1]Gesamt'!$A$4:$AG$251,12)),"",VLOOKUP($A32,'[1]Gesamt'!$A$4:$AG$251,12))</f>
      </c>
      <c r="I32" s="3">
        <f>IF(ISERROR(VLOOKUP($A32,'[1]Gesamt'!$A$4:$AG$251,13)),"",VLOOKUP($A32,'[1]Gesamt'!$A$4:$AG$251,13))</f>
      </c>
      <c r="J32" s="3">
        <f>IF(ISERROR(VLOOKUP($A32,'[1]Gesamt'!$A$4:$AG$251,14)),"",VLOOKUP($A32,'[1]Gesamt'!$A$4:$AG$251,14))</f>
      </c>
      <c r="K32" s="16">
        <f>IF(OR(M32="",M32=99999),"",RANK(M32,M:M,1))</f>
      </c>
      <c r="L32" s="4">
        <v>106</v>
      </c>
      <c r="M32" s="17">
        <f>IF(J32="","",ROUND(J32,2))</f>
      </c>
    </row>
    <row r="33" spans="1:13" ht="12" customHeight="1">
      <c r="A33" s="15">
        <f>IF(AND('[1]Gesamt'!$D11="x",'[1]Gesamt'!$A11&lt;189,'[1]Gesamt'!E11="x"),'[1]Gesamt'!A11,"")</f>
      </c>
      <c r="B33" s="15">
        <f>IF(ISERROR(VLOOKUP($A33,'[1]Gesamt'!$A$4:$AG$251,2)),"",VLOOKUP($A33,'[1]Gesamt'!$A$4:$AG$251,2))</f>
      </c>
      <c r="C33" s="15">
        <f>IF(ISERROR(VLOOKUP($A33,'[1]Gesamt'!$A$4:$AG$251,3)),"",VLOOKUP($A33,'[1]Gesamt'!$A$4:$AG$251,3))</f>
      </c>
      <c r="D33" s="15">
        <f>IF(ISERROR(VLOOKUP($A33,'[1]Gesamt'!$A$4:$AG$251,29)),"",VLOOKUP($A33,'[1]Gesamt'!$A$4:$AG$251,29))</f>
      </c>
      <c r="E33" s="3">
        <f>IF(ISERROR(VLOOKUP($A33,'[1]Gesamt'!$A$4:$AG$251,9)),"",VLOOKUP($A33,'[1]Gesamt'!$A$4:$AG$251,9))</f>
      </c>
      <c r="F33" s="3">
        <f>IF(ISERROR(VLOOKUP($A33,'[1]Gesamt'!$A$4:$AG$251,10)),"",VLOOKUP($A33,'[1]Gesamt'!$A$4:$AG$251,10))</f>
      </c>
      <c r="G33" s="3">
        <f>IF(ISERROR(VLOOKUP($A33,'[1]Gesamt'!$A$4:$AG$251,11)),"",VLOOKUP($A33,'[1]Gesamt'!$A$4:$AG$251,11))</f>
      </c>
      <c r="H33" s="3">
        <f>IF(ISERROR(VLOOKUP($A33,'[1]Gesamt'!$A$4:$AG$251,12)),"",VLOOKUP($A33,'[1]Gesamt'!$A$4:$AG$251,12))</f>
      </c>
      <c r="I33" s="3">
        <f>IF(ISERROR(VLOOKUP($A33,'[1]Gesamt'!$A$4:$AG$251,13)),"",VLOOKUP($A33,'[1]Gesamt'!$A$4:$AG$251,13))</f>
      </c>
      <c r="J33" s="3">
        <f>IF(ISERROR(VLOOKUP($A33,'[1]Gesamt'!$A$4:$AG$251,14)),"",VLOOKUP($A33,'[1]Gesamt'!$A$4:$AG$251,14))</f>
      </c>
      <c r="K33" s="16">
        <f>IF(OR(M33="",M33=99999),"",RANK(M33,M:M,1))</f>
      </c>
      <c r="L33" s="4">
        <v>108</v>
      </c>
      <c r="M33" s="17">
        <f>IF(J33="","",ROUND(J33,2))</f>
      </c>
    </row>
    <row r="34" spans="1:13" ht="12" customHeight="1">
      <c r="A34" s="15">
        <f>IF(AND('[1]Gesamt'!$D13="x",'[1]Gesamt'!$A13&lt;189,'[1]Gesamt'!E13="x"),'[1]Gesamt'!A13,"")</f>
      </c>
      <c r="B34" s="15">
        <f>IF(ISERROR(VLOOKUP($A34,'[1]Gesamt'!$A$4:$AG$251,2)),"",VLOOKUP($A34,'[1]Gesamt'!$A$4:$AG$251,2))</f>
      </c>
      <c r="C34" s="15">
        <f>IF(ISERROR(VLOOKUP($A34,'[1]Gesamt'!$A$4:$AG$251,3)),"",VLOOKUP($A34,'[1]Gesamt'!$A$4:$AG$251,3))</f>
      </c>
      <c r="D34" s="15">
        <f>IF(ISERROR(VLOOKUP($A34,'[1]Gesamt'!$A$4:$AG$251,29)),"",VLOOKUP($A34,'[1]Gesamt'!$A$4:$AG$251,29))</f>
      </c>
      <c r="E34" s="3">
        <f>IF(ISERROR(VLOOKUP($A34,'[1]Gesamt'!$A$4:$AG$251,9)),"",VLOOKUP($A34,'[1]Gesamt'!$A$4:$AG$251,9))</f>
      </c>
      <c r="F34" s="3">
        <f>IF(ISERROR(VLOOKUP($A34,'[1]Gesamt'!$A$4:$AG$251,10)),"",VLOOKUP($A34,'[1]Gesamt'!$A$4:$AG$251,10))</f>
      </c>
      <c r="G34" s="3">
        <f>IF(ISERROR(VLOOKUP($A34,'[1]Gesamt'!$A$4:$AG$251,11)),"",VLOOKUP($A34,'[1]Gesamt'!$A$4:$AG$251,11))</f>
      </c>
      <c r="H34" s="3">
        <f>IF(ISERROR(VLOOKUP($A34,'[1]Gesamt'!$A$4:$AG$251,12)),"",VLOOKUP($A34,'[1]Gesamt'!$A$4:$AG$251,12))</f>
      </c>
      <c r="I34" s="3">
        <f>IF(ISERROR(VLOOKUP($A34,'[1]Gesamt'!$A$4:$AG$251,13)),"",VLOOKUP($A34,'[1]Gesamt'!$A$4:$AG$251,13))</f>
      </c>
      <c r="J34" s="3">
        <f>IF(ISERROR(VLOOKUP($A34,'[1]Gesamt'!$A$4:$AG$251,14)),"",VLOOKUP($A34,'[1]Gesamt'!$A$4:$AG$251,14))</f>
      </c>
      <c r="K34" s="16">
        <f>IF(OR(M34="",M34=99999),"",RANK(M34,M:M,1))</f>
      </c>
      <c r="L34" s="4">
        <v>110</v>
      </c>
      <c r="M34" s="17">
        <f>IF(J34="","",ROUND(J34,2))</f>
      </c>
    </row>
    <row r="35" spans="1:13" ht="12" customHeight="1">
      <c r="A35" s="15">
        <f>IF(AND('[1]Gesamt'!$D14="x",'[1]Gesamt'!$A14&lt;189,'[1]Gesamt'!E14="x"),'[1]Gesamt'!A14,"")</f>
      </c>
      <c r="B35" s="15">
        <f>IF(ISERROR(VLOOKUP($A35,'[1]Gesamt'!$A$4:$AG$251,2)),"",VLOOKUP($A35,'[1]Gesamt'!$A$4:$AG$251,2))</f>
      </c>
      <c r="C35" s="15">
        <f>IF(ISERROR(VLOOKUP($A35,'[1]Gesamt'!$A$4:$AG$251,3)),"",VLOOKUP($A35,'[1]Gesamt'!$A$4:$AG$251,3))</f>
      </c>
      <c r="D35" s="15">
        <f>IF(ISERROR(VLOOKUP($A35,'[1]Gesamt'!$A$4:$AG$251,29)),"",VLOOKUP($A35,'[1]Gesamt'!$A$4:$AG$251,29))</f>
      </c>
      <c r="E35" s="3">
        <f>IF(ISERROR(VLOOKUP($A35,'[1]Gesamt'!$A$4:$AG$251,9)),"",VLOOKUP($A35,'[1]Gesamt'!$A$4:$AG$251,9))</f>
      </c>
      <c r="F35" s="3">
        <f>IF(ISERROR(VLOOKUP($A35,'[1]Gesamt'!$A$4:$AG$251,10)),"",VLOOKUP($A35,'[1]Gesamt'!$A$4:$AG$251,10))</f>
      </c>
      <c r="G35" s="3">
        <f>IF(ISERROR(VLOOKUP($A35,'[1]Gesamt'!$A$4:$AG$251,11)),"",VLOOKUP($A35,'[1]Gesamt'!$A$4:$AG$251,11))</f>
      </c>
      <c r="H35" s="3">
        <f>IF(ISERROR(VLOOKUP($A35,'[1]Gesamt'!$A$4:$AG$251,12)),"",VLOOKUP($A35,'[1]Gesamt'!$A$4:$AG$251,12))</f>
      </c>
      <c r="I35" s="3">
        <f>IF(ISERROR(VLOOKUP($A35,'[1]Gesamt'!$A$4:$AG$251,13)),"",VLOOKUP($A35,'[1]Gesamt'!$A$4:$AG$251,13))</f>
      </c>
      <c r="J35" s="3">
        <f>IF(ISERROR(VLOOKUP($A35,'[1]Gesamt'!$A$4:$AG$251,14)),"",VLOOKUP($A35,'[1]Gesamt'!$A$4:$AG$251,14))</f>
      </c>
      <c r="K35" s="16">
        <f>IF(OR(M35="",M35=99999),"",RANK(M35,M:M,1))</f>
      </c>
      <c r="L35" s="4">
        <v>111</v>
      </c>
      <c r="M35" s="17">
        <f>IF(J35="","",ROUND(J35,2))</f>
      </c>
    </row>
    <row r="36" spans="1:13" ht="12" customHeight="1">
      <c r="A36" s="15">
        <f>IF(AND('[1]Gesamt'!$D15="x",'[1]Gesamt'!$A15&lt;189,'[1]Gesamt'!E15="x"),'[1]Gesamt'!A15,"")</f>
      </c>
      <c r="B36" s="15">
        <f>IF(ISERROR(VLOOKUP($A36,'[1]Gesamt'!$A$4:$AG$251,2)),"",VLOOKUP($A36,'[1]Gesamt'!$A$4:$AG$251,2))</f>
      </c>
      <c r="C36" s="15">
        <f>IF(ISERROR(VLOOKUP($A36,'[1]Gesamt'!$A$4:$AG$251,3)),"",VLOOKUP($A36,'[1]Gesamt'!$A$4:$AG$251,3))</f>
      </c>
      <c r="D36" s="15">
        <f>IF(ISERROR(VLOOKUP($A36,'[1]Gesamt'!$A$4:$AG$251,29)),"",VLOOKUP($A36,'[1]Gesamt'!$A$4:$AG$251,29))</f>
      </c>
      <c r="E36" s="3">
        <f>IF(ISERROR(VLOOKUP($A36,'[1]Gesamt'!$A$4:$AG$251,9)),"",VLOOKUP($A36,'[1]Gesamt'!$A$4:$AG$251,9))</f>
      </c>
      <c r="F36" s="3">
        <f>IF(ISERROR(VLOOKUP($A36,'[1]Gesamt'!$A$4:$AG$251,10)),"",VLOOKUP($A36,'[1]Gesamt'!$A$4:$AG$251,10))</f>
      </c>
      <c r="G36" s="3">
        <f>IF(ISERROR(VLOOKUP($A36,'[1]Gesamt'!$A$4:$AG$251,11)),"",VLOOKUP($A36,'[1]Gesamt'!$A$4:$AG$251,11))</f>
      </c>
      <c r="H36" s="3">
        <f>IF(ISERROR(VLOOKUP($A36,'[1]Gesamt'!$A$4:$AG$251,12)),"",VLOOKUP($A36,'[1]Gesamt'!$A$4:$AG$251,12))</f>
      </c>
      <c r="I36" s="3">
        <f>IF(ISERROR(VLOOKUP($A36,'[1]Gesamt'!$A$4:$AG$251,13)),"",VLOOKUP($A36,'[1]Gesamt'!$A$4:$AG$251,13))</f>
      </c>
      <c r="J36" s="3">
        <f>IF(ISERROR(VLOOKUP($A36,'[1]Gesamt'!$A$4:$AG$251,14)),"",VLOOKUP($A36,'[1]Gesamt'!$A$4:$AG$251,14))</f>
      </c>
      <c r="K36" s="16">
        <f>IF(OR(M36="",M36=99999),"",RANK(M36,M:M,1))</f>
      </c>
      <c r="L36" s="4">
        <v>112</v>
      </c>
      <c r="M36" s="17">
        <f>IF(J36="","",ROUND(J36,2))</f>
      </c>
    </row>
    <row r="37" spans="1:13" ht="12" customHeight="1">
      <c r="A37" s="15">
        <f>IF(AND('[1]Gesamt'!$D16="x",'[1]Gesamt'!$A16&lt;189,'[1]Gesamt'!E16="x"),'[1]Gesamt'!A16,"")</f>
      </c>
      <c r="B37" s="15">
        <f>IF(ISERROR(VLOOKUP($A37,'[1]Gesamt'!$A$4:$AG$251,2)),"",VLOOKUP($A37,'[1]Gesamt'!$A$4:$AG$251,2))</f>
      </c>
      <c r="C37" s="15">
        <f>IF(ISERROR(VLOOKUP($A37,'[1]Gesamt'!$A$4:$AG$251,3)),"",VLOOKUP($A37,'[1]Gesamt'!$A$4:$AG$251,3))</f>
      </c>
      <c r="D37" s="15">
        <f>IF(ISERROR(VLOOKUP($A37,'[1]Gesamt'!$A$4:$AG$251,29)),"",VLOOKUP($A37,'[1]Gesamt'!$A$4:$AG$251,29))</f>
      </c>
      <c r="E37" s="3">
        <f>IF(ISERROR(VLOOKUP($A37,'[1]Gesamt'!$A$4:$AG$251,9)),"",VLOOKUP($A37,'[1]Gesamt'!$A$4:$AG$251,9))</f>
      </c>
      <c r="F37" s="3">
        <f>IF(ISERROR(VLOOKUP($A37,'[1]Gesamt'!$A$4:$AG$251,10)),"",VLOOKUP($A37,'[1]Gesamt'!$A$4:$AG$251,10))</f>
      </c>
      <c r="G37" s="3">
        <f>IF(ISERROR(VLOOKUP($A37,'[1]Gesamt'!$A$4:$AG$251,11)),"",VLOOKUP($A37,'[1]Gesamt'!$A$4:$AG$251,11))</f>
      </c>
      <c r="H37" s="3">
        <f>IF(ISERROR(VLOOKUP($A37,'[1]Gesamt'!$A$4:$AG$251,12)),"",VLOOKUP($A37,'[1]Gesamt'!$A$4:$AG$251,12))</f>
      </c>
      <c r="I37" s="3">
        <f>IF(ISERROR(VLOOKUP($A37,'[1]Gesamt'!$A$4:$AG$251,13)),"",VLOOKUP($A37,'[1]Gesamt'!$A$4:$AG$251,13))</f>
      </c>
      <c r="J37" s="3">
        <f>IF(ISERROR(VLOOKUP($A37,'[1]Gesamt'!$A$4:$AG$251,14)),"",VLOOKUP($A37,'[1]Gesamt'!$A$4:$AG$251,14))</f>
      </c>
      <c r="K37" s="16">
        <f>IF(OR(M37="",M37=99999),"",RANK(M37,M:M,1))</f>
      </c>
      <c r="L37" s="4">
        <v>113</v>
      </c>
      <c r="M37" s="17">
        <f>IF(J37="","",ROUND(J37,2))</f>
      </c>
    </row>
    <row r="38" spans="1:13" ht="12" customHeight="1">
      <c r="A38" s="15">
        <f>IF(AND('[1]Gesamt'!$D17="x",'[1]Gesamt'!$A17&lt;189,'[1]Gesamt'!E17="x"),'[1]Gesamt'!A17,"")</f>
      </c>
      <c r="B38" s="15">
        <f>IF(ISERROR(VLOOKUP($A38,'[1]Gesamt'!$A$4:$AG$251,2)),"",VLOOKUP($A38,'[1]Gesamt'!$A$4:$AG$251,2))</f>
      </c>
      <c r="C38" s="15">
        <f>IF(ISERROR(VLOOKUP($A38,'[1]Gesamt'!$A$4:$AG$251,3)),"",VLOOKUP($A38,'[1]Gesamt'!$A$4:$AG$251,3))</f>
      </c>
      <c r="D38" s="15">
        <f>IF(ISERROR(VLOOKUP($A38,'[1]Gesamt'!$A$4:$AG$251,29)),"",VLOOKUP($A38,'[1]Gesamt'!$A$4:$AG$251,29))</f>
      </c>
      <c r="E38" s="3">
        <f>IF(ISERROR(VLOOKUP($A38,'[1]Gesamt'!$A$4:$AG$251,9)),"",VLOOKUP($A38,'[1]Gesamt'!$A$4:$AG$251,9))</f>
      </c>
      <c r="F38" s="3">
        <f>IF(ISERROR(VLOOKUP($A38,'[1]Gesamt'!$A$4:$AG$251,10)),"",VLOOKUP($A38,'[1]Gesamt'!$A$4:$AG$251,10))</f>
      </c>
      <c r="G38" s="3">
        <f>IF(ISERROR(VLOOKUP($A38,'[1]Gesamt'!$A$4:$AG$251,11)),"",VLOOKUP($A38,'[1]Gesamt'!$A$4:$AG$251,11))</f>
      </c>
      <c r="H38" s="3">
        <f>IF(ISERROR(VLOOKUP($A38,'[1]Gesamt'!$A$4:$AG$251,12)),"",VLOOKUP($A38,'[1]Gesamt'!$A$4:$AG$251,12))</f>
      </c>
      <c r="I38" s="3">
        <f>IF(ISERROR(VLOOKUP($A38,'[1]Gesamt'!$A$4:$AG$251,13)),"",VLOOKUP($A38,'[1]Gesamt'!$A$4:$AG$251,13))</f>
      </c>
      <c r="J38" s="3">
        <f>IF(ISERROR(VLOOKUP($A38,'[1]Gesamt'!$A$4:$AG$251,14)),"",VLOOKUP($A38,'[1]Gesamt'!$A$4:$AG$251,14))</f>
      </c>
      <c r="K38" s="16">
        <f>IF(OR(M38="",M38=99999),"",RANK(M38,M:M,1))</f>
      </c>
      <c r="L38" s="4">
        <v>114</v>
      </c>
      <c r="M38" s="17">
        <f>IF(J38="","",ROUND(J38,2))</f>
      </c>
    </row>
    <row r="39" spans="1:13" ht="12" customHeight="1">
      <c r="A39" s="15">
        <f>IF(AND('[1]Gesamt'!$D20="x",'[1]Gesamt'!$A20&lt;189,'[1]Gesamt'!E20="x"),'[1]Gesamt'!A20,"")</f>
      </c>
      <c r="B39" s="15">
        <f>IF(ISERROR(VLOOKUP($A39,'[1]Gesamt'!$A$4:$AG$251,2)),"",VLOOKUP($A39,'[1]Gesamt'!$A$4:$AG$251,2))</f>
      </c>
      <c r="C39" s="15">
        <f>IF(ISERROR(VLOOKUP($A39,'[1]Gesamt'!$A$4:$AG$251,3)),"",VLOOKUP($A39,'[1]Gesamt'!$A$4:$AG$251,3))</f>
      </c>
      <c r="D39" s="15">
        <f>IF(ISERROR(VLOOKUP($A39,'[1]Gesamt'!$A$4:$AG$251,29)),"",VLOOKUP($A39,'[1]Gesamt'!$A$4:$AG$251,29))</f>
      </c>
      <c r="E39" s="3">
        <f>IF(ISERROR(VLOOKUP($A39,'[1]Gesamt'!$A$4:$AG$251,9)),"",VLOOKUP($A39,'[1]Gesamt'!$A$4:$AG$251,9))</f>
      </c>
      <c r="F39" s="3">
        <f>IF(ISERROR(VLOOKUP($A39,'[1]Gesamt'!$A$4:$AG$251,10)),"",VLOOKUP($A39,'[1]Gesamt'!$A$4:$AG$251,10))</f>
      </c>
      <c r="G39" s="3">
        <f>IF(ISERROR(VLOOKUP($A39,'[1]Gesamt'!$A$4:$AG$251,11)),"",VLOOKUP($A39,'[1]Gesamt'!$A$4:$AG$251,11))</f>
      </c>
      <c r="H39" s="3">
        <f>IF(ISERROR(VLOOKUP($A39,'[1]Gesamt'!$A$4:$AG$251,12)),"",VLOOKUP($A39,'[1]Gesamt'!$A$4:$AG$251,12))</f>
      </c>
      <c r="I39" s="3">
        <f>IF(ISERROR(VLOOKUP($A39,'[1]Gesamt'!$A$4:$AG$251,13)),"",VLOOKUP($A39,'[1]Gesamt'!$A$4:$AG$251,13))</f>
      </c>
      <c r="J39" s="3">
        <f>IF(ISERROR(VLOOKUP($A39,'[1]Gesamt'!$A$4:$AG$251,14)),"",VLOOKUP($A39,'[1]Gesamt'!$A$4:$AG$251,14))</f>
      </c>
      <c r="K39" s="16">
        <f>IF(OR(M39="",M39=99999),"",RANK(M39,M:M,1))</f>
      </c>
      <c r="L39" s="4">
        <v>117</v>
      </c>
      <c r="M39" s="17">
        <f>IF(J39="","",ROUND(J39,2))</f>
      </c>
    </row>
    <row r="40" spans="1:13" ht="12" customHeight="1">
      <c r="A40" s="15">
        <f>IF(AND('[1]Gesamt'!$D22="x",'[1]Gesamt'!$A22&lt;189,'[1]Gesamt'!E22="x"),'[1]Gesamt'!A22,"")</f>
      </c>
      <c r="B40" s="15">
        <f>IF(ISERROR(VLOOKUP($A40,'[1]Gesamt'!$A$4:$AG$251,2)),"",VLOOKUP($A40,'[1]Gesamt'!$A$4:$AG$251,2))</f>
      </c>
      <c r="C40" s="15">
        <f>IF(ISERROR(VLOOKUP($A40,'[1]Gesamt'!$A$4:$AG$251,3)),"",VLOOKUP($A40,'[1]Gesamt'!$A$4:$AG$251,3))</f>
      </c>
      <c r="D40" s="15">
        <f>IF(ISERROR(VLOOKUP($A40,'[1]Gesamt'!$A$4:$AG$251,29)),"",VLOOKUP($A40,'[1]Gesamt'!$A$4:$AG$251,29))</f>
      </c>
      <c r="E40" s="3">
        <f>IF(ISERROR(VLOOKUP($A40,'[1]Gesamt'!$A$4:$AG$251,9)),"",VLOOKUP($A40,'[1]Gesamt'!$A$4:$AG$251,9))</f>
      </c>
      <c r="F40" s="3">
        <f>IF(ISERROR(VLOOKUP($A40,'[1]Gesamt'!$A$4:$AG$251,10)),"",VLOOKUP($A40,'[1]Gesamt'!$A$4:$AG$251,10))</f>
      </c>
      <c r="G40" s="3">
        <f>IF(ISERROR(VLOOKUP($A40,'[1]Gesamt'!$A$4:$AG$251,11)),"",VLOOKUP($A40,'[1]Gesamt'!$A$4:$AG$251,11))</f>
      </c>
      <c r="H40" s="3">
        <f>IF(ISERROR(VLOOKUP($A40,'[1]Gesamt'!$A$4:$AG$251,12)),"",VLOOKUP($A40,'[1]Gesamt'!$A$4:$AG$251,12))</f>
      </c>
      <c r="I40" s="3">
        <f>IF(ISERROR(VLOOKUP($A40,'[1]Gesamt'!$A$4:$AG$251,13)),"",VLOOKUP($A40,'[1]Gesamt'!$A$4:$AG$251,13))</f>
      </c>
      <c r="J40" s="3">
        <f>IF(ISERROR(VLOOKUP($A40,'[1]Gesamt'!$A$4:$AG$251,14)),"",VLOOKUP($A40,'[1]Gesamt'!$A$4:$AG$251,14))</f>
      </c>
      <c r="K40" s="16">
        <f>IF(OR(M40="",M40=99999),"",RANK(M40,M:M,1))</f>
      </c>
      <c r="L40" s="4">
        <v>119</v>
      </c>
      <c r="M40" s="17">
        <f>IF(J40="","",ROUND(J40,2))</f>
      </c>
    </row>
    <row r="41" spans="1:13" ht="12" customHeight="1">
      <c r="A41" s="15">
        <f>IF(AND('[1]Gesamt'!$D24="x",'[1]Gesamt'!$A24&lt;189,'[1]Gesamt'!E24="x"),'[1]Gesamt'!A24,"")</f>
      </c>
      <c r="B41" s="15">
        <f>IF(ISERROR(VLOOKUP($A41,'[1]Gesamt'!$A$4:$AG$251,2)),"",VLOOKUP($A41,'[1]Gesamt'!$A$4:$AG$251,2))</f>
      </c>
      <c r="C41" s="15">
        <f>IF(ISERROR(VLOOKUP($A41,'[1]Gesamt'!$A$4:$AG$251,3)),"",VLOOKUP($A41,'[1]Gesamt'!$A$4:$AG$251,3))</f>
      </c>
      <c r="D41" s="15">
        <f>IF(ISERROR(VLOOKUP($A41,'[1]Gesamt'!$A$4:$AG$251,29)),"",VLOOKUP($A41,'[1]Gesamt'!$A$4:$AG$251,29))</f>
      </c>
      <c r="E41" s="3">
        <f>IF(ISERROR(VLOOKUP($A41,'[1]Gesamt'!$A$4:$AG$251,9)),"",VLOOKUP($A41,'[1]Gesamt'!$A$4:$AG$251,9))</f>
      </c>
      <c r="F41" s="3">
        <f>IF(ISERROR(VLOOKUP($A41,'[1]Gesamt'!$A$4:$AG$251,10)),"",VLOOKUP($A41,'[1]Gesamt'!$A$4:$AG$251,10))</f>
      </c>
      <c r="G41" s="3">
        <f>IF(ISERROR(VLOOKUP($A41,'[1]Gesamt'!$A$4:$AG$251,11)),"",VLOOKUP($A41,'[1]Gesamt'!$A$4:$AG$251,11))</f>
      </c>
      <c r="H41" s="3">
        <f>IF(ISERROR(VLOOKUP($A41,'[1]Gesamt'!$A$4:$AG$251,12)),"",VLOOKUP($A41,'[1]Gesamt'!$A$4:$AG$251,12))</f>
      </c>
      <c r="I41" s="3">
        <f>IF(ISERROR(VLOOKUP($A41,'[1]Gesamt'!$A$4:$AG$251,13)),"",VLOOKUP($A41,'[1]Gesamt'!$A$4:$AG$251,13))</f>
      </c>
      <c r="J41" s="3">
        <f>IF(ISERROR(VLOOKUP($A41,'[1]Gesamt'!$A$4:$AG$251,14)),"",VLOOKUP($A41,'[1]Gesamt'!$A$4:$AG$251,14))</f>
      </c>
      <c r="K41" s="16">
        <f>IF(OR(M41="",M41=99999),"",RANK(M41,M:M,1))</f>
      </c>
      <c r="L41" s="4">
        <v>121</v>
      </c>
      <c r="M41" s="17">
        <f>IF(J41="","",ROUND(J41,2))</f>
      </c>
    </row>
    <row r="42" spans="1:13" ht="12" customHeight="1">
      <c r="A42" s="15">
        <f>IF(AND('[1]Gesamt'!$D25="x",'[1]Gesamt'!$A25&lt;189,'[1]Gesamt'!E25="x"),'[1]Gesamt'!A25,"")</f>
      </c>
      <c r="B42" s="15">
        <f>IF(ISERROR(VLOOKUP($A42,'[1]Gesamt'!$A$4:$AG$251,2)),"",VLOOKUP($A42,'[1]Gesamt'!$A$4:$AG$251,2))</f>
      </c>
      <c r="C42" s="15">
        <f>IF(ISERROR(VLOOKUP($A42,'[1]Gesamt'!$A$4:$AG$251,3)),"",VLOOKUP($A42,'[1]Gesamt'!$A$4:$AG$251,3))</f>
      </c>
      <c r="D42" s="15">
        <f>IF(ISERROR(VLOOKUP($A42,'[1]Gesamt'!$A$4:$AG$251,29)),"",VLOOKUP($A42,'[1]Gesamt'!$A$4:$AG$251,29))</f>
      </c>
      <c r="E42" s="3">
        <f>IF(ISERROR(VLOOKUP($A42,'[1]Gesamt'!$A$4:$AG$251,9)),"",VLOOKUP($A42,'[1]Gesamt'!$A$4:$AG$251,9))</f>
      </c>
      <c r="F42" s="3">
        <f>IF(ISERROR(VLOOKUP($A42,'[1]Gesamt'!$A$4:$AG$251,10)),"",VLOOKUP($A42,'[1]Gesamt'!$A$4:$AG$251,10))</f>
      </c>
      <c r="G42" s="3">
        <f>IF(ISERROR(VLOOKUP($A42,'[1]Gesamt'!$A$4:$AG$251,11)),"",VLOOKUP($A42,'[1]Gesamt'!$A$4:$AG$251,11))</f>
      </c>
      <c r="H42" s="3">
        <f>IF(ISERROR(VLOOKUP($A42,'[1]Gesamt'!$A$4:$AG$251,12)),"",VLOOKUP($A42,'[1]Gesamt'!$A$4:$AG$251,12))</f>
      </c>
      <c r="I42" s="3">
        <f>IF(ISERROR(VLOOKUP($A42,'[1]Gesamt'!$A$4:$AG$251,13)),"",VLOOKUP($A42,'[1]Gesamt'!$A$4:$AG$251,13))</f>
      </c>
      <c r="J42" s="3">
        <f>IF(ISERROR(VLOOKUP($A42,'[1]Gesamt'!$A$4:$AG$251,14)),"",VLOOKUP($A42,'[1]Gesamt'!$A$4:$AG$251,14))</f>
      </c>
      <c r="K42" s="16">
        <f>IF(OR(M42="",M42=99999),"",RANK(M42,M:M,1))</f>
      </c>
      <c r="L42" s="4">
        <v>122</v>
      </c>
      <c r="M42" s="17">
        <f>IF(J42="","",ROUND(J42,2))</f>
      </c>
    </row>
    <row r="43" spans="1:13" ht="12" customHeight="1">
      <c r="A43" s="15">
        <f>IF(AND('[1]Gesamt'!$D27="x",'[1]Gesamt'!$A27&lt;189,'[1]Gesamt'!E27="x"),'[1]Gesamt'!A27,"")</f>
      </c>
      <c r="B43" s="15">
        <f>IF(ISERROR(VLOOKUP($A43,'[1]Gesamt'!$A$4:$AG$251,2)),"",VLOOKUP($A43,'[1]Gesamt'!$A$4:$AG$251,2))</f>
      </c>
      <c r="C43" s="15">
        <f>IF(ISERROR(VLOOKUP($A43,'[1]Gesamt'!$A$4:$AG$251,3)),"",VLOOKUP($A43,'[1]Gesamt'!$A$4:$AG$251,3))</f>
      </c>
      <c r="D43" s="15">
        <f>IF(ISERROR(VLOOKUP($A43,'[1]Gesamt'!$A$4:$AG$251,29)),"",VLOOKUP($A43,'[1]Gesamt'!$A$4:$AG$251,29))</f>
      </c>
      <c r="E43" s="3">
        <f>IF(ISERROR(VLOOKUP($A43,'[1]Gesamt'!$A$4:$AG$251,9)),"",VLOOKUP($A43,'[1]Gesamt'!$A$4:$AG$251,9))</f>
      </c>
      <c r="F43" s="3">
        <f>IF(ISERROR(VLOOKUP($A43,'[1]Gesamt'!$A$4:$AG$251,10)),"",VLOOKUP($A43,'[1]Gesamt'!$A$4:$AG$251,10))</f>
      </c>
      <c r="G43" s="3">
        <f>IF(ISERROR(VLOOKUP($A43,'[1]Gesamt'!$A$4:$AG$251,11)),"",VLOOKUP($A43,'[1]Gesamt'!$A$4:$AG$251,11))</f>
      </c>
      <c r="H43" s="3">
        <f>IF(ISERROR(VLOOKUP($A43,'[1]Gesamt'!$A$4:$AG$251,12)),"",VLOOKUP($A43,'[1]Gesamt'!$A$4:$AG$251,12))</f>
      </c>
      <c r="I43" s="3">
        <f>IF(ISERROR(VLOOKUP($A43,'[1]Gesamt'!$A$4:$AG$251,13)),"",VLOOKUP($A43,'[1]Gesamt'!$A$4:$AG$251,13))</f>
      </c>
      <c r="J43" s="3">
        <f>IF(ISERROR(VLOOKUP($A43,'[1]Gesamt'!$A$4:$AG$251,14)),"",VLOOKUP($A43,'[1]Gesamt'!$A$4:$AG$251,14))</f>
      </c>
      <c r="K43" s="16">
        <f>IF(OR(M43="",M43=99999),"",RANK(M43,M:M,1))</f>
      </c>
      <c r="L43" s="4">
        <v>124</v>
      </c>
      <c r="M43" s="17">
        <f>IF(J43="","",ROUND(J43,2))</f>
      </c>
    </row>
    <row r="44" spans="1:13" ht="12" customHeight="1">
      <c r="A44" s="15">
        <f>IF(AND('[1]Gesamt'!$D30="x",'[1]Gesamt'!$A30&lt;189,'[1]Gesamt'!E30="x"),'[1]Gesamt'!A30,"")</f>
      </c>
      <c r="B44" s="15">
        <f>IF(ISERROR(VLOOKUP($A44,'[1]Gesamt'!$A$4:$AG$251,2)),"",VLOOKUP($A44,'[1]Gesamt'!$A$4:$AG$251,2))</f>
      </c>
      <c r="C44" s="15">
        <f>IF(ISERROR(VLOOKUP($A44,'[1]Gesamt'!$A$4:$AG$251,3)),"",VLOOKUP($A44,'[1]Gesamt'!$A$4:$AG$251,3))</f>
      </c>
      <c r="D44" s="15">
        <f>IF(ISERROR(VLOOKUP($A44,'[1]Gesamt'!$A$4:$AG$251,29)),"",VLOOKUP($A44,'[1]Gesamt'!$A$4:$AG$251,29))</f>
      </c>
      <c r="E44" s="3">
        <f>IF(ISERROR(VLOOKUP($A44,'[1]Gesamt'!$A$4:$AG$251,9)),"",VLOOKUP($A44,'[1]Gesamt'!$A$4:$AG$251,9))</f>
      </c>
      <c r="F44" s="3">
        <f>IF(ISERROR(VLOOKUP($A44,'[1]Gesamt'!$A$4:$AG$251,10)),"",VLOOKUP($A44,'[1]Gesamt'!$A$4:$AG$251,10))</f>
      </c>
      <c r="G44" s="3">
        <f>IF(ISERROR(VLOOKUP($A44,'[1]Gesamt'!$A$4:$AG$251,11)),"",VLOOKUP($A44,'[1]Gesamt'!$A$4:$AG$251,11))</f>
      </c>
      <c r="H44" s="3">
        <f>IF(ISERROR(VLOOKUP($A44,'[1]Gesamt'!$A$4:$AG$251,12)),"",VLOOKUP($A44,'[1]Gesamt'!$A$4:$AG$251,12))</f>
      </c>
      <c r="I44" s="3">
        <f>IF(ISERROR(VLOOKUP($A44,'[1]Gesamt'!$A$4:$AG$251,13)),"",VLOOKUP($A44,'[1]Gesamt'!$A$4:$AG$251,13))</f>
      </c>
      <c r="J44" s="3">
        <f>IF(ISERROR(VLOOKUP($A44,'[1]Gesamt'!$A$4:$AG$251,14)),"",VLOOKUP($A44,'[1]Gesamt'!$A$4:$AG$251,14))</f>
      </c>
      <c r="K44" s="16">
        <f>IF(OR(M44="",M44=99999),"",RANK(M44,M:M,1))</f>
      </c>
      <c r="L44" s="4">
        <v>127</v>
      </c>
      <c r="M44" s="17">
        <f>IF(J44="","",ROUND(J44,2))</f>
      </c>
    </row>
    <row r="45" spans="1:13" ht="12" customHeight="1">
      <c r="A45" s="15">
        <f>IF(AND('[1]Gesamt'!$D31="x",'[1]Gesamt'!$A31&lt;189,'[1]Gesamt'!E31="x"),'[1]Gesamt'!A31,"")</f>
      </c>
      <c r="B45" s="15">
        <f>IF(ISERROR(VLOOKUP($A45,'[1]Gesamt'!$A$4:$AG$251,2)),"",VLOOKUP($A45,'[1]Gesamt'!$A$4:$AG$251,2))</f>
      </c>
      <c r="C45" s="15">
        <f>IF(ISERROR(VLOOKUP($A45,'[1]Gesamt'!$A$4:$AG$251,3)),"",VLOOKUP($A45,'[1]Gesamt'!$A$4:$AG$251,3))</f>
      </c>
      <c r="D45" s="15">
        <f>IF(ISERROR(VLOOKUP($A45,'[1]Gesamt'!$A$4:$AG$251,29)),"",VLOOKUP($A45,'[1]Gesamt'!$A$4:$AG$251,29))</f>
      </c>
      <c r="E45" s="3">
        <f>IF(ISERROR(VLOOKUP($A45,'[1]Gesamt'!$A$4:$AG$251,9)),"",VLOOKUP($A45,'[1]Gesamt'!$A$4:$AG$251,9))</f>
      </c>
      <c r="F45" s="3">
        <f>IF(ISERROR(VLOOKUP($A45,'[1]Gesamt'!$A$4:$AG$251,10)),"",VLOOKUP($A45,'[1]Gesamt'!$A$4:$AG$251,10))</f>
      </c>
      <c r="G45" s="3">
        <f>IF(ISERROR(VLOOKUP($A45,'[1]Gesamt'!$A$4:$AG$251,11)),"",VLOOKUP($A45,'[1]Gesamt'!$A$4:$AG$251,11))</f>
      </c>
      <c r="H45" s="3">
        <f>IF(ISERROR(VLOOKUP($A45,'[1]Gesamt'!$A$4:$AG$251,12)),"",VLOOKUP($A45,'[1]Gesamt'!$A$4:$AG$251,12))</f>
      </c>
      <c r="I45" s="3">
        <f>IF(ISERROR(VLOOKUP($A45,'[1]Gesamt'!$A$4:$AG$251,13)),"",VLOOKUP($A45,'[1]Gesamt'!$A$4:$AG$251,13))</f>
      </c>
      <c r="J45" s="3">
        <f>IF(ISERROR(VLOOKUP($A45,'[1]Gesamt'!$A$4:$AG$251,14)),"",VLOOKUP($A45,'[1]Gesamt'!$A$4:$AG$251,14))</f>
      </c>
      <c r="K45" s="16">
        <f>IF(OR(M45="",M45=99999),"",RANK(M45,M:M,1))</f>
      </c>
      <c r="L45" s="4">
        <v>128</v>
      </c>
      <c r="M45" s="17">
        <f>IF(J45="","",ROUND(J45,2))</f>
      </c>
    </row>
    <row r="46" spans="1:13" ht="12" customHeight="1">
      <c r="A46" s="15">
        <f>IF(AND('[1]Gesamt'!$D33="x",'[1]Gesamt'!$A33&lt;189,'[1]Gesamt'!E33="x"),'[1]Gesamt'!A33,"")</f>
      </c>
      <c r="B46" s="15">
        <f>IF(ISERROR(VLOOKUP($A46,'[1]Gesamt'!$A$4:$AG$251,2)),"",VLOOKUP($A46,'[1]Gesamt'!$A$4:$AG$251,2))</f>
      </c>
      <c r="C46" s="15">
        <f>IF(ISERROR(VLOOKUP($A46,'[1]Gesamt'!$A$4:$AG$251,3)),"",VLOOKUP($A46,'[1]Gesamt'!$A$4:$AG$251,3))</f>
      </c>
      <c r="D46" s="15">
        <f>IF(ISERROR(VLOOKUP($A46,'[1]Gesamt'!$A$4:$AG$251,29)),"",VLOOKUP($A46,'[1]Gesamt'!$A$4:$AG$251,29))</f>
      </c>
      <c r="E46" s="3">
        <f>IF(ISERROR(VLOOKUP($A46,'[1]Gesamt'!$A$4:$AG$251,9)),"",VLOOKUP($A46,'[1]Gesamt'!$A$4:$AG$251,9))</f>
      </c>
      <c r="F46" s="3">
        <f>IF(ISERROR(VLOOKUP($A46,'[1]Gesamt'!$A$4:$AG$251,10)),"",VLOOKUP($A46,'[1]Gesamt'!$A$4:$AG$251,10))</f>
      </c>
      <c r="G46" s="3">
        <f>IF(ISERROR(VLOOKUP($A46,'[1]Gesamt'!$A$4:$AG$251,11)),"",VLOOKUP($A46,'[1]Gesamt'!$A$4:$AG$251,11))</f>
      </c>
      <c r="H46" s="3">
        <f>IF(ISERROR(VLOOKUP($A46,'[1]Gesamt'!$A$4:$AG$251,12)),"",VLOOKUP($A46,'[1]Gesamt'!$A$4:$AG$251,12))</f>
      </c>
      <c r="I46" s="3">
        <f>IF(ISERROR(VLOOKUP($A46,'[1]Gesamt'!$A$4:$AG$251,13)),"",VLOOKUP($A46,'[1]Gesamt'!$A$4:$AG$251,13))</f>
      </c>
      <c r="J46" s="3">
        <f>IF(ISERROR(VLOOKUP($A46,'[1]Gesamt'!$A$4:$AG$251,14)),"",VLOOKUP($A46,'[1]Gesamt'!$A$4:$AG$251,14))</f>
      </c>
      <c r="K46" s="16">
        <f>IF(OR(M46="",M46=99999),"",RANK(M46,M:M,1))</f>
      </c>
      <c r="L46" s="4">
        <v>130</v>
      </c>
      <c r="M46" s="17">
        <f>IF(J46="","",ROUND(J46,2))</f>
      </c>
    </row>
    <row r="47" spans="1:13" ht="12" customHeight="1">
      <c r="A47" s="15">
        <f>IF(AND('[1]Gesamt'!$D34="x",'[1]Gesamt'!$A34&lt;189,'[1]Gesamt'!E34="x"),'[1]Gesamt'!A34,"")</f>
      </c>
      <c r="B47" s="15">
        <f>IF(ISERROR(VLOOKUP($A47,'[1]Gesamt'!$A$4:$AG$251,2)),"",VLOOKUP($A47,'[1]Gesamt'!$A$4:$AG$251,2))</f>
      </c>
      <c r="C47" s="15">
        <f>IF(ISERROR(VLOOKUP($A47,'[1]Gesamt'!$A$4:$AG$251,3)),"",VLOOKUP($A47,'[1]Gesamt'!$A$4:$AG$251,3))</f>
      </c>
      <c r="D47" s="15">
        <f>IF(ISERROR(VLOOKUP($A47,'[1]Gesamt'!$A$4:$AG$251,29)),"",VLOOKUP($A47,'[1]Gesamt'!$A$4:$AG$251,29))</f>
      </c>
      <c r="E47" s="3">
        <f>IF(ISERROR(VLOOKUP($A47,'[1]Gesamt'!$A$4:$AG$251,9)),"",VLOOKUP($A47,'[1]Gesamt'!$A$4:$AG$251,9))</f>
      </c>
      <c r="F47" s="3">
        <f>IF(ISERROR(VLOOKUP($A47,'[1]Gesamt'!$A$4:$AG$251,10)),"",VLOOKUP($A47,'[1]Gesamt'!$A$4:$AG$251,10))</f>
      </c>
      <c r="G47" s="3">
        <f>IF(ISERROR(VLOOKUP($A47,'[1]Gesamt'!$A$4:$AG$251,11)),"",VLOOKUP($A47,'[1]Gesamt'!$A$4:$AG$251,11))</f>
      </c>
      <c r="H47" s="3">
        <f>IF(ISERROR(VLOOKUP($A47,'[1]Gesamt'!$A$4:$AG$251,12)),"",VLOOKUP($A47,'[1]Gesamt'!$A$4:$AG$251,12))</f>
      </c>
      <c r="I47" s="3">
        <f>IF(ISERROR(VLOOKUP($A47,'[1]Gesamt'!$A$4:$AG$251,13)),"",VLOOKUP($A47,'[1]Gesamt'!$A$4:$AG$251,13))</f>
      </c>
      <c r="J47" s="3">
        <f>IF(ISERROR(VLOOKUP($A47,'[1]Gesamt'!$A$4:$AG$251,14)),"",VLOOKUP($A47,'[1]Gesamt'!$A$4:$AG$251,14))</f>
      </c>
      <c r="K47" s="16">
        <f>IF(OR(M47="",M47=99999),"",RANK(M47,M:M,1))</f>
      </c>
      <c r="L47" s="4">
        <v>131</v>
      </c>
      <c r="M47" s="17">
        <f>IF(J47="","",ROUND(J47,2))</f>
      </c>
    </row>
    <row r="48" spans="1:13" ht="12" customHeight="1">
      <c r="A48" s="15">
        <f>IF(AND('[1]Gesamt'!$D35="x",'[1]Gesamt'!$A35&lt;189,'[1]Gesamt'!E35="x"),'[1]Gesamt'!A35,"")</f>
      </c>
      <c r="B48" s="15">
        <f>IF(ISERROR(VLOOKUP($A48,'[1]Gesamt'!$A$4:$AG$251,2)),"",VLOOKUP($A48,'[1]Gesamt'!$A$4:$AG$251,2))</f>
      </c>
      <c r="C48" s="15">
        <f>IF(ISERROR(VLOOKUP($A48,'[1]Gesamt'!$A$4:$AG$251,3)),"",VLOOKUP($A48,'[1]Gesamt'!$A$4:$AG$251,3))</f>
      </c>
      <c r="D48" s="15">
        <f>IF(ISERROR(VLOOKUP($A48,'[1]Gesamt'!$A$4:$AG$251,29)),"",VLOOKUP($A48,'[1]Gesamt'!$A$4:$AG$251,29))</f>
      </c>
      <c r="E48" s="3">
        <f>IF(ISERROR(VLOOKUP($A48,'[1]Gesamt'!$A$4:$AG$251,9)),"",VLOOKUP($A48,'[1]Gesamt'!$A$4:$AG$251,9))</f>
      </c>
      <c r="F48" s="3">
        <f>IF(ISERROR(VLOOKUP($A48,'[1]Gesamt'!$A$4:$AG$251,10)),"",VLOOKUP($A48,'[1]Gesamt'!$A$4:$AG$251,10))</f>
      </c>
      <c r="G48" s="3">
        <f>IF(ISERROR(VLOOKUP($A48,'[1]Gesamt'!$A$4:$AG$251,11)),"",VLOOKUP($A48,'[1]Gesamt'!$A$4:$AG$251,11))</f>
      </c>
      <c r="H48" s="3">
        <f>IF(ISERROR(VLOOKUP($A48,'[1]Gesamt'!$A$4:$AG$251,12)),"",VLOOKUP($A48,'[1]Gesamt'!$A$4:$AG$251,12))</f>
      </c>
      <c r="I48" s="3">
        <f>IF(ISERROR(VLOOKUP($A48,'[1]Gesamt'!$A$4:$AG$251,13)),"",VLOOKUP($A48,'[1]Gesamt'!$A$4:$AG$251,13))</f>
      </c>
      <c r="J48" s="3">
        <f>IF(ISERROR(VLOOKUP($A48,'[1]Gesamt'!$A$4:$AG$251,14)),"",VLOOKUP($A48,'[1]Gesamt'!$A$4:$AG$251,14))</f>
      </c>
      <c r="K48" s="16">
        <f>IF(OR(M48="",M48=99999),"",RANK(M48,M:M,1))</f>
      </c>
      <c r="L48" s="4">
        <v>132</v>
      </c>
      <c r="M48" s="17">
        <f>IF(J48="","",ROUND(J48,2))</f>
      </c>
    </row>
    <row r="49" spans="1:13" ht="12" customHeight="1">
      <c r="A49" s="15">
        <f>IF(AND('[1]Gesamt'!$D36="x",'[1]Gesamt'!$A36&lt;189,'[1]Gesamt'!E36="x"),'[1]Gesamt'!A36,"")</f>
      </c>
      <c r="B49" s="15">
        <f>IF(ISERROR(VLOOKUP($A49,'[1]Gesamt'!$A$4:$AG$251,2)),"",VLOOKUP($A49,'[1]Gesamt'!$A$4:$AG$251,2))</f>
      </c>
      <c r="C49" s="15">
        <f>IF(ISERROR(VLOOKUP($A49,'[1]Gesamt'!$A$4:$AG$251,3)),"",VLOOKUP($A49,'[1]Gesamt'!$A$4:$AG$251,3))</f>
      </c>
      <c r="D49" s="15">
        <f>IF(ISERROR(VLOOKUP($A49,'[1]Gesamt'!$A$4:$AG$251,29)),"",VLOOKUP($A49,'[1]Gesamt'!$A$4:$AG$251,29))</f>
      </c>
      <c r="E49" s="3">
        <f>IF(ISERROR(VLOOKUP($A49,'[1]Gesamt'!$A$4:$AG$251,9)),"",VLOOKUP($A49,'[1]Gesamt'!$A$4:$AG$251,9))</f>
      </c>
      <c r="F49" s="3">
        <f>IF(ISERROR(VLOOKUP($A49,'[1]Gesamt'!$A$4:$AG$251,10)),"",VLOOKUP($A49,'[1]Gesamt'!$A$4:$AG$251,10))</f>
      </c>
      <c r="G49" s="3">
        <f>IF(ISERROR(VLOOKUP($A49,'[1]Gesamt'!$A$4:$AG$251,11)),"",VLOOKUP($A49,'[1]Gesamt'!$A$4:$AG$251,11))</f>
      </c>
      <c r="H49" s="3">
        <f>IF(ISERROR(VLOOKUP($A49,'[1]Gesamt'!$A$4:$AG$251,12)),"",VLOOKUP($A49,'[1]Gesamt'!$A$4:$AG$251,12))</f>
      </c>
      <c r="I49" s="3">
        <f>IF(ISERROR(VLOOKUP($A49,'[1]Gesamt'!$A$4:$AG$251,13)),"",VLOOKUP($A49,'[1]Gesamt'!$A$4:$AG$251,13))</f>
      </c>
      <c r="J49" s="3">
        <f>IF(ISERROR(VLOOKUP($A49,'[1]Gesamt'!$A$4:$AG$251,14)),"",VLOOKUP($A49,'[1]Gesamt'!$A$4:$AG$251,14))</f>
      </c>
      <c r="K49" s="16">
        <f>IF(OR(M49="",M49=99999),"",RANK(M49,M:M,1))</f>
      </c>
      <c r="L49" s="4">
        <v>133</v>
      </c>
      <c r="M49" s="17">
        <f>IF(J49="","",ROUND(J49,2))</f>
      </c>
    </row>
    <row r="50" spans="1:13" ht="12" customHeight="1">
      <c r="A50" s="15">
        <f>IF(AND('[1]Gesamt'!$D39="x",'[1]Gesamt'!$A39&lt;189,'[1]Gesamt'!E39="x"),'[1]Gesamt'!A39,"")</f>
      </c>
      <c r="B50" s="15">
        <f>IF(ISERROR(VLOOKUP($A50,'[1]Gesamt'!$A$4:$AG$251,2)),"",VLOOKUP($A50,'[1]Gesamt'!$A$4:$AG$251,2))</f>
      </c>
      <c r="C50" s="15">
        <f>IF(ISERROR(VLOOKUP($A50,'[1]Gesamt'!$A$4:$AG$251,3)),"",VLOOKUP($A50,'[1]Gesamt'!$A$4:$AG$251,3))</f>
      </c>
      <c r="D50" s="15">
        <f>IF(ISERROR(VLOOKUP($A50,'[1]Gesamt'!$A$4:$AG$251,29)),"",VLOOKUP($A50,'[1]Gesamt'!$A$4:$AG$251,29))</f>
      </c>
      <c r="E50" s="3">
        <f>IF(ISERROR(VLOOKUP($A50,'[1]Gesamt'!$A$4:$AG$251,9)),"",VLOOKUP($A50,'[1]Gesamt'!$A$4:$AG$251,9))</f>
      </c>
      <c r="F50" s="3">
        <f>IF(ISERROR(VLOOKUP($A50,'[1]Gesamt'!$A$4:$AG$251,10)),"",VLOOKUP($A50,'[1]Gesamt'!$A$4:$AG$251,10))</f>
      </c>
      <c r="G50" s="3">
        <f>IF(ISERROR(VLOOKUP($A50,'[1]Gesamt'!$A$4:$AG$251,11)),"",VLOOKUP($A50,'[1]Gesamt'!$A$4:$AG$251,11))</f>
      </c>
      <c r="H50" s="3">
        <f>IF(ISERROR(VLOOKUP($A50,'[1]Gesamt'!$A$4:$AG$251,12)),"",VLOOKUP($A50,'[1]Gesamt'!$A$4:$AG$251,12))</f>
      </c>
      <c r="I50" s="3">
        <f>IF(ISERROR(VLOOKUP($A50,'[1]Gesamt'!$A$4:$AG$251,13)),"",VLOOKUP($A50,'[1]Gesamt'!$A$4:$AG$251,13))</f>
      </c>
      <c r="J50" s="3">
        <f>IF(ISERROR(VLOOKUP($A50,'[1]Gesamt'!$A$4:$AG$251,14)),"",VLOOKUP($A50,'[1]Gesamt'!$A$4:$AG$251,14))</f>
      </c>
      <c r="K50" s="16">
        <f>IF(OR(M50="",M50=99999),"",RANK(M50,M:M,1))</f>
      </c>
      <c r="L50" s="4">
        <v>136</v>
      </c>
      <c r="M50" s="17">
        <f>IF(J50="","",ROUND(J50,2))</f>
      </c>
    </row>
    <row r="51" spans="1:13" ht="12" customHeight="1">
      <c r="A51" s="15">
        <f>IF(AND('[1]Gesamt'!$D40="x",'[1]Gesamt'!$A40&lt;189,'[1]Gesamt'!E40="x"),'[1]Gesamt'!A40,"")</f>
      </c>
      <c r="B51" s="15">
        <f>IF(ISERROR(VLOOKUP($A51,'[1]Gesamt'!$A$4:$AG$251,2)),"",VLOOKUP($A51,'[1]Gesamt'!$A$4:$AG$251,2))</f>
      </c>
      <c r="C51" s="15">
        <f>IF(ISERROR(VLOOKUP($A51,'[1]Gesamt'!$A$4:$AG$251,3)),"",VLOOKUP($A51,'[1]Gesamt'!$A$4:$AG$251,3))</f>
      </c>
      <c r="D51" s="15">
        <f>IF(ISERROR(VLOOKUP($A51,'[1]Gesamt'!$A$4:$AG$251,29)),"",VLOOKUP($A51,'[1]Gesamt'!$A$4:$AG$251,29))</f>
      </c>
      <c r="E51" s="3">
        <f>IF(ISERROR(VLOOKUP($A51,'[1]Gesamt'!$A$4:$AG$251,9)),"",VLOOKUP($A51,'[1]Gesamt'!$A$4:$AG$251,9))</f>
      </c>
      <c r="F51" s="3">
        <f>IF(ISERROR(VLOOKUP($A51,'[1]Gesamt'!$A$4:$AG$251,10)),"",VLOOKUP($A51,'[1]Gesamt'!$A$4:$AG$251,10))</f>
      </c>
      <c r="G51" s="3">
        <f>IF(ISERROR(VLOOKUP($A51,'[1]Gesamt'!$A$4:$AG$251,11)),"",VLOOKUP($A51,'[1]Gesamt'!$A$4:$AG$251,11))</f>
      </c>
      <c r="H51" s="3">
        <f>IF(ISERROR(VLOOKUP($A51,'[1]Gesamt'!$A$4:$AG$251,12)),"",VLOOKUP($A51,'[1]Gesamt'!$A$4:$AG$251,12))</f>
      </c>
      <c r="I51" s="3">
        <f>IF(ISERROR(VLOOKUP($A51,'[1]Gesamt'!$A$4:$AG$251,13)),"",VLOOKUP($A51,'[1]Gesamt'!$A$4:$AG$251,13))</f>
      </c>
      <c r="J51" s="3">
        <f>IF(ISERROR(VLOOKUP($A51,'[1]Gesamt'!$A$4:$AG$251,14)),"",VLOOKUP($A51,'[1]Gesamt'!$A$4:$AG$251,14))</f>
      </c>
      <c r="K51" s="16">
        <f>IF(OR(M51="",M51=99999),"",RANK(M51,M:M,1))</f>
      </c>
      <c r="L51" s="4">
        <v>137</v>
      </c>
      <c r="M51" s="17">
        <f>IF(J51="","",ROUND(J51,2))</f>
      </c>
    </row>
    <row r="52" spans="1:13" ht="12" customHeight="1">
      <c r="A52" s="15">
        <f>IF(AND('[1]Gesamt'!$D41="x",'[1]Gesamt'!$A41&lt;189,'[1]Gesamt'!E41="x"),'[1]Gesamt'!A41,"")</f>
      </c>
      <c r="B52" s="15">
        <f>IF(ISERROR(VLOOKUP($A52,'[1]Gesamt'!$A$4:$AG$251,2)),"",VLOOKUP($A52,'[1]Gesamt'!$A$4:$AG$251,2))</f>
      </c>
      <c r="C52" s="15">
        <f>IF(ISERROR(VLOOKUP($A52,'[1]Gesamt'!$A$4:$AG$251,3)),"",VLOOKUP($A52,'[1]Gesamt'!$A$4:$AG$251,3))</f>
      </c>
      <c r="D52" s="15">
        <f>IF(ISERROR(VLOOKUP($A52,'[1]Gesamt'!$A$4:$AG$251,29)),"",VLOOKUP($A52,'[1]Gesamt'!$A$4:$AG$251,29))</f>
      </c>
      <c r="E52" s="3">
        <f>IF(ISERROR(VLOOKUP($A52,'[1]Gesamt'!$A$4:$AG$251,9)),"",VLOOKUP($A52,'[1]Gesamt'!$A$4:$AG$251,9))</f>
      </c>
      <c r="F52" s="3">
        <f>IF(ISERROR(VLOOKUP($A52,'[1]Gesamt'!$A$4:$AG$251,10)),"",VLOOKUP($A52,'[1]Gesamt'!$A$4:$AG$251,10))</f>
      </c>
      <c r="G52" s="3">
        <f>IF(ISERROR(VLOOKUP($A52,'[1]Gesamt'!$A$4:$AG$251,11)),"",VLOOKUP($A52,'[1]Gesamt'!$A$4:$AG$251,11))</f>
      </c>
      <c r="H52" s="3">
        <f>IF(ISERROR(VLOOKUP($A52,'[1]Gesamt'!$A$4:$AG$251,12)),"",VLOOKUP($A52,'[1]Gesamt'!$A$4:$AG$251,12))</f>
      </c>
      <c r="I52" s="3">
        <f>IF(ISERROR(VLOOKUP($A52,'[1]Gesamt'!$A$4:$AG$251,13)),"",VLOOKUP($A52,'[1]Gesamt'!$A$4:$AG$251,13))</f>
      </c>
      <c r="J52" s="3">
        <f>IF(ISERROR(VLOOKUP($A52,'[1]Gesamt'!$A$4:$AG$251,14)),"",VLOOKUP($A52,'[1]Gesamt'!$A$4:$AG$251,14))</f>
      </c>
      <c r="K52" s="16">
        <f>IF(OR(M52="",M52=99999),"",RANK(M52,M:M,1))</f>
      </c>
      <c r="L52" s="4">
        <v>138</v>
      </c>
      <c r="M52" s="17">
        <f>IF(J52="","",ROUND(J52,2))</f>
      </c>
    </row>
    <row r="53" spans="1:13" ht="12" customHeight="1">
      <c r="A53" s="15">
        <f>IF(AND('[1]Gesamt'!$D42="x",'[1]Gesamt'!$A42&lt;189,'[1]Gesamt'!E42="x"),'[1]Gesamt'!A42,"")</f>
      </c>
      <c r="B53" s="15">
        <f>IF(ISERROR(VLOOKUP($A53,'[1]Gesamt'!$A$4:$AG$251,2)),"",VLOOKUP($A53,'[1]Gesamt'!$A$4:$AG$251,2))</f>
      </c>
      <c r="C53" s="15">
        <f>IF(ISERROR(VLOOKUP($A53,'[1]Gesamt'!$A$4:$AG$251,3)),"",VLOOKUP($A53,'[1]Gesamt'!$A$4:$AG$251,3))</f>
      </c>
      <c r="D53" s="15">
        <f>IF(ISERROR(VLOOKUP($A53,'[1]Gesamt'!$A$4:$AG$251,29)),"",VLOOKUP($A53,'[1]Gesamt'!$A$4:$AG$251,29))</f>
      </c>
      <c r="E53" s="3">
        <f>IF(ISERROR(VLOOKUP($A53,'[1]Gesamt'!$A$4:$AG$251,9)),"",VLOOKUP($A53,'[1]Gesamt'!$A$4:$AG$251,9))</f>
      </c>
      <c r="F53" s="3">
        <f>IF(ISERROR(VLOOKUP($A53,'[1]Gesamt'!$A$4:$AG$251,10)),"",VLOOKUP($A53,'[1]Gesamt'!$A$4:$AG$251,10))</f>
      </c>
      <c r="G53" s="3">
        <f>IF(ISERROR(VLOOKUP($A53,'[1]Gesamt'!$A$4:$AG$251,11)),"",VLOOKUP($A53,'[1]Gesamt'!$A$4:$AG$251,11))</f>
      </c>
      <c r="H53" s="3">
        <f>IF(ISERROR(VLOOKUP($A53,'[1]Gesamt'!$A$4:$AG$251,12)),"",VLOOKUP($A53,'[1]Gesamt'!$A$4:$AG$251,12))</f>
      </c>
      <c r="I53" s="3">
        <f>IF(ISERROR(VLOOKUP($A53,'[1]Gesamt'!$A$4:$AG$251,13)),"",VLOOKUP($A53,'[1]Gesamt'!$A$4:$AG$251,13))</f>
      </c>
      <c r="J53" s="3">
        <f>IF(ISERROR(VLOOKUP($A53,'[1]Gesamt'!$A$4:$AG$251,14)),"",VLOOKUP($A53,'[1]Gesamt'!$A$4:$AG$251,14))</f>
      </c>
      <c r="K53" s="16">
        <f>IF(OR(M53="",M53=99999),"",RANK(M53,M:M,1))</f>
      </c>
      <c r="L53" s="4">
        <v>139</v>
      </c>
      <c r="M53" s="17">
        <f>IF(J53="","",ROUND(J53,2))</f>
      </c>
    </row>
    <row r="54" spans="1:13" ht="12" customHeight="1">
      <c r="A54" s="15">
        <f>IF(AND('[1]Gesamt'!$D43="x",'[1]Gesamt'!$A43&lt;189,'[1]Gesamt'!E43="x"),'[1]Gesamt'!A43,"")</f>
      </c>
      <c r="B54" s="15">
        <f>IF(ISERROR(VLOOKUP($A54,'[1]Gesamt'!$A$4:$AG$251,2)),"",VLOOKUP($A54,'[1]Gesamt'!$A$4:$AG$251,2))</f>
      </c>
      <c r="C54" s="15">
        <f>IF(ISERROR(VLOOKUP($A54,'[1]Gesamt'!$A$4:$AG$251,3)),"",VLOOKUP($A54,'[1]Gesamt'!$A$4:$AG$251,3))</f>
      </c>
      <c r="D54" s="15">
        <f>IF(ISERROR(VLOOKUP($A54,'[1]Gesamt'!$A$4:$AG$251,29)),"",VLOOKUP($A54,'[1]Gesamt'!$A$4:$AG$251,29))</f>
      </c>
      <c r="E54" s="3">
        <f>IF(ISERROR(VLOOKUP($A54,'[1]Gesamt'!$A$4:$AG$251,9)),"",VLOOKUP($A54,'[1]Gesamt'!$A$4:$AG$251,9))</f>
      </c>
      <c r="F54" s="3">
        <f>IF(ISERROR(VLOOKUP($A54,'[1]Gesamt'!$A$4:$AG$251,10)),"",VLOOKUP($A54,'[1]Gesamt'!$A$4:$AG$251,10))</f>
      </c>
      <c r="G54" s="3">
        <f>IF(ISERROR(VLOOKUP($A54,'[1]Gesamt'!$A$4:$AG$251,11)),"",VLOOKUP($A54,'[1]Gesamt'!$A$4:$AG$251,11))</f>
      </c>
      <c r="H54" s="3">
        <f>IF(ISERROR(VLOOKUP($A54,'[1]Gesamt'!$A$4:$AG$251,12)),"",VLOOKUP($A54,'[1]Gesamt'!$A$4:$AG$251,12))</f>
      </c>
      <c r="I54" s="3">
        <f>IF(ISERROR(VLOOKUP($A54,'[1]Gesamt'!$A$4:$AG$251,13)),"",VLOOKUP($A54,'[1]Gesamt'!$A$4:$AG$251,13))</f>
      </c>
      <c r="J54" s="3">
        <f>IF(ISERROR(VLOOKUP($A54,'[1]Gesamt'!$A$4:$AG$251,14)),"",VLOOKUP($A54,'[1]Gesamt'!$A$4:$AG$251,14))</f>
      </c>
      <c r="K54" s="16">
        <f>IF(OR(M54="",M54=99999),"",RANK(M54,M:M,1))</f>
      </c>
      <c r="L54" s="4">
        <v>140</v>
      </c>
      <c r="M54" s="17">
        <f>IF(J54="","",ROUND(J54,2))</f>
      </c>
    </row>
    <row r="55" spans="1:13" ht="12" customHeight="1">
      <c r="A55" s="15">
        <f>IF(AND('[1]Gesamt'!$D47="x",'[1]Gesamt'!$A47&lt;189,'[1]Gesamt'!E47="x"),'[1]Gesamt'!A47,"")</f>
      </c>
      <c r="B55" s="15">
        <f>IF(ISERROR(VLOOKUP($A55,'[1]Gesamt'!$A$4:$AG$251,2)),"",VLOOKUP($A55,'[1]Gesamt'!$A$4:$AG$251,2))</f>
      </c>
      <c r="C55" s="15">
        <f>IF(ISERROR(VLOOKUP($A55,'[1]Gesamt'!$A$4:$AG$251,3)),"",VLOOKUP($A55,'[1]Gesamt'!$A$4:$AG$251,3))</f>
      </c>
      <c r="D55" s="15">
        <f>IF(ISERROR(VLOOKUP($A55,'[1]Gesamt'!$A$4:$AG$251,29)),"",VLOOKUP($A55,'[1]Gesamt'!$A$4:$AG$251,29))</f>
      </c>
      <c r="E55" s="3">
        <f>IF(ISERROR(VLOOKUP($A55,'[1]Gesamt'!$A$4:$AG$251,9)),"",VLOOKUP($A55,'[1]Gesamt'!$A$4:$AG$251,9))</f>
      </c>
      <c r="F55" s="3">
        <f>IF(ISERROR(VLOOKUP($A55,'[1]Gesamt'!$A$4:$AG$251,10)),"",VLOOKUP($A55,'[1]Gesamt'!$A$4:$AG$251,10))</f>
      </c>
      <c r="G55" s="3">
        <f>IF(ISERROR(VLOOKUP($A55,'[1]Gesamt'!$A$4:$AG$251,11)),"",VLOOKUP($A55,'[1]Gesamt'!$A$4:$AG$251,11))</f>
      </c>
      <c r="H55" s="3">
        <f>IF(ISERROR(VLOOKUP($A55,'[1]Gesamt'!$A$4:$AG$251,12)),"",VLOOKUP($A55,'[1]Gesamt'!$A$4:$AG$251,12))</f>
      </c>
      <c r="I55" s="3">
        <f>IF(ISERROR(VLOOKUP($A55,'[1]Gesamt'!$A$4:$AG$251,13)),"",VLOOKUP($A55,'[1]Gesamt'!$A$4:$AG$251,13))</f>
      </c>
      <c r="J55" s="3">
        <f>IF(ISERROR(VLOOKUP($A55,'[1]Gesamt'!$A$4:$AG$251,14)),"",VLOOKUP($A55,'[1]Gesamt'!$A$4:$AG$251,14))</f>
      </c>
      <c r="K55" s="16">
        <f>IF(OR(M55="",M55=99999),"",RANK(M55,M:M,1))</f>
      </c>
      <c r="L55" s="4">
        <v>144</v>
      </c>
      <c r="M55" s="17">
        <f>IF(J55="","",ROUND(J55,2))</f>
      </c>
    </row>
    <row r="56" spans="1:13" ht="12" customHeight="1">
      <c r="A56" s="15">
        <f>IF(AND('[1]Gesamt'!$D51="x",'[1]Gesamt'!$A51&lt;189,'[1]Gesamt'!E51="x"),'[1]Gesamt'!A51,"")</f>
      </c>
      <c r="B56" s="15">
        <f>IF(ISERROR(VLOOKUP($A56,'[1]Gesamt'!$A$4:$AG$251,2)),"",VLOOKUP($A56,'[1]Gesamt'!$A$4:$AG$251,2))</f>
      </c>
      <c r="C56" s="15">
        <f>IF(ISERROR(VLOOKUP($A56,'[1]Gesamt'!$A$4:$AG$251,3)),"",VLOOKUP($A56,'[1]Gesamt'!$A$4:$AG$251,3))</f>
      </c>
      <c r="D56" s="15">
        <f>IF(ISERROR(VLOOKUP($A56,'[1]Gesamt'!$A$4:$AG$251,29)),"",VLOOKUP($A56,'[1]Gesamt'!$A$4:$AG$251,29))</f>
      </c>
      <c r="E56" s="3">
        <f>IF(ISERROR(VLOOKUP($A56,'[1]Gesamt'!$A$4:$AG$251,9)),"",VLOOKUP($A56,'[1]Gesamt'!$A$4:$AG$251,9))</f>
      </c>
      <c r="F56" s="3">
        <f>IF(ISERROR(VLOOKUP($A56,'[1]Gesamt'!$A$4:$AG$251,10)),"",VLOOKUP($A56,'[1]Gesamt'!$A$4:$AG$251,10))</f>
      </c>
      <c r="G56" s="3">
        <f>IF(ISERROR(VLOOKUP($A56,'[1]Gesamt'!$A$4:$AG$251,11)),"",VLOOKUP($A56,'[1]Gesamt'!$A$4:$AG$251,11))</f>
      </c>
      <c r="H56" s="3">
        <f>IF(ISERROR(VLOOKUP($A56,'[1]Gesamt'!$A$4:$AG$251,12)),"",VLOOKUP($A56,'[1]Gesamt'!$A$4:$AG$251,12))</f>
      </c>
      <c r="I56" s="3">
        <f>IF(ISERROR(VLOOKUP($A56,'[1]Gesamt'!$A$4:$AG$251,13)),"",VLOOKUP($A56,'[1]Gesamt'!$A$4:$AG$251,13))</f>
      </c>
      <c r="J56" s="3">
        <f>IF(ISERROR(VLOOKUP($A56,'[1]Gesamt'!$A$4:$AG$251,14)),"",VLOOKUP($A56,'[1]Gesamt'!$A$4:$AG$251,14))</f>
      </c>
      <c r="K56" s="16">
        <f>IF(OR(M56="",M56=99999),"",RANK(M56,M:M,1))</f>
      </c>
      <c r="L56" s="4">
        <v>148</v>
      </c>
      <c r="M56" s="17">
        <f>IF(J56="","",ROUND(J56,2))</f>
      </c>
    </row>
    <row r="57" spans="1:13" ht="12" customHeight="1">
      <c r="A57" s="15">
        <f>IF(AND('[1]Gesamt'!$D53="x",'[1]Gesamt'!$A53&lt;189,'[1]Gesamt'!E53="x"),'[1]Gesamt'!A53,"")</f>
      </c>
      <c r="B57" s="15">
        <f>IF(ISERROR(VLOOKUP($A57,'[1]Gesamt'!$A$4:$AG$251,2)),"",VLOOKUP($A57,'[1]Gesamt'!$A$4:$AG$251,2))</f>
      </c>
      <c r="C57" s="15">
        <f>IF(ISERROR(VLOOKUP($A57,'[1]Gesamt'!$A$4:$AG$251,3)),"",VLOOKUP($A57,'[1]Gesamt'!$A$4:$AG$251,3))</f>
      </c>
      <c r="D57" s="15">
        <f>IF(ISERROR(VLOOKUP($A57,'[1]Gesamt'!$A$4:$AG$251,29)),"",VLOOKUP($A57,'[1]Gesamt'!$A$4:$AG$251,29))</f>
      </c>
      <c r="E57" s="3">
        <f>IF(ISERROR(VLOOKUP($A57,'[1]Gesamt'!$A$4:$AG$251,9)),"",VLOOKUP($A57,'[1]Gesamt'!$A$4:$AG$251,9))</f>
      </c>
      <c r="F57" s="3">
        <f>IF(ISERROR(VLOOKUP($A57,'[1]Gesamt'!$A$4:$AG$251,10)),"",VLOOKUP($A57,'[1]Gesamt'!$A$4:$AG$251,10))</f>
      </c>
      <c r="G57" s="3">
        <f>IF(ISERROR(VLOOKUP($A57,'[1]Gesamt'!$A$4:$AG$251,11)),"",VLOOKUP($A57,'[1]Gesamt'!$A$4:$AG$251,11))</f>
      </c>
      <c r="H57" s="3">
        <f>IF(ISERROR(VLOOKUP($A57,'[1]Gesamt'!$A$4:$AG$251,12)),"",VLOOKUP($A57,'[1]Gesamt'!$A$4:$AG$251,12))</f>
      </c>
      <c r="I57" s="3">
        <f>IF(ISERROR(VLOOKUP($A57,'[1]Gesamt'!$A$4:$AG$251,13)),"",VLOOKUP($A57,'[1]Gesamt'!$A$4:$AG$251,13))</f>
      </c>
      <c r="J57" s="3">
        <f>IF(ISERROR(VLOOKUP($A57,'[1]Gesamt'!$A$4:$AG$251,14)),"",VLOOKUP($A57,'[1]Gesamt'!$A$4:$AG$251,14))</f>
      </c>
      <c r="K57" s="16">
        <f>IF(OR(M57="",M57=99999),"",RANK(M57,M:M,1))</f>
      </c>
      <c r="L57" s="4">
        <v>150</v>
      </c>
      <c r="M57" s="17">
        <f>IF(J57="","",ROUND(J57,2))</f>
      </c>
    </row>
    <row r="58" spans="1:13" ht="12" customHeight="1">
      <c r="A58" s="15">
        <f>IF(AND('[1]Gesamt'!$D55="x",'[1]Gesamt'!$A55&lt;189,'[1]Gesamt'!E55="x"),'[1]Gesamt'!A55,"")</f>
      </c>
      <c r="B58" s="15">
        <f>IF(ISERROR(VLOOKUP($A58,'[1]Gesamt'!$A$4:$AG$251,2)),"",VLOOKUP($A58,'[1]Gesamt'!$A$4:$AG$251,2))</f>
      </c>
      <c r="C58" s="15">
        <f>IF(ISERROR(VLOOKUP($A58,'[1]Gesamt'!$A$4:$AG$251,3)),"",VLOOKUP($A58,'[1]Gesamt'!$A$4:$AG$251,3))</f>
      </c>
      <c r="D58" s="15">
        <f>IF(ISERROR(VLOOKUP($A58,'[1]Gesamt'!$A$4:$AG$251,29)),"",VLOOKUP($A58,'[1]Gesamt'!$A$4:$AG$251,29))</f>
      </c>
      <c r="E58" s="3">
        <f>IF(ISERROR(VLOOKUP($A58,'[1]Gesamt'!$A$4:$AG$251,9)),"",VLOOKUP($A58,'[1]Gesamt'!$A$4:$AG$251,9))</f>
      </c>
      <c r="F58" s="3">
        <f>IF(ISERROR(VLOOKUP($A58,'[1]Gesamt'!$A$4:$AG$251,10)),"",VLOOKUP($A58,'[1]Gesamt'!$A$4:$AG$251,10))</f>
      </c>
      <c r="G58" s="3">
        <f>IF(ISERROR(VLOOKUP($A58,'[1]Gesamt'!$A$4:$AG$251,11)),"",VLOOKUP($A58,'[1]Gesamt'!$A$4:$AG$251,11))</f>
      </c>
      <c r="H58" s="3">
        <f>IF(ISERROR(VLOOKUP($A58,'[1]Gesamt'!$A$4:$AG$251,12)),"",VLOOKUP($A58,'[1]Gesamt'!$A$4:$AG$251,12))</f>
      </c>
      <c r="I58" s="3">
        <f>IF(ISERROR(VLOOKUP($A58,'[1]Gesamt'!$A$4:$AG$251,13)),"",VLOOKUP($A58,'[1]Gesamt'!$A$4:$AG$251,13))</f>
      </c>
      <c r="J58" s="3">
        <f>IF(ISERROR(VLOOKUP($A58,'[1]Gesamt'!$A$4:$AG$251,14)),"",VLOOKUP($A58,'[1]Gesamt'!$A$4:$AG$251,14))</f>
      </c>
      <c r="K58" s="16">
        <f>IF(OR(M58="",M58=99999),"",RANK(M58,M:M,1))</f>
      </c>
      <c r="L58" s="4">
        <v>152</v>
      </c>
      <c r="M58" s="17">
        <f>IF(J58="","",ROUND(J58,2))</f>
      </c>
    </row>
    <row r="59" spans="1:13" ht="12" customHeight="1">
      <c r="A59" s="15">
        <f>IF(AND('[1]Gesamt'!$D56="x",'[1]Gesamt'!$A56&lt;189,'[1]Gesamt'!E56="x"),'[1]Gesamt'!A56,"")</f>
      </c>
      <c r="B59" s="15">
        <f>IF(ISERROR(VLOOKUP($A59,'[1]Gesamt'!$A$4:$AG$251,2)),"",VLOOKUP($A59,'[1]Gesamt'!$A$4:$AG$251,2))</f>
      </c>
      <c r="C59" s="15">
        <f>IF(ISERROR(VLOOKUP($A59,'[1]Gesamt'!$A$4:$AG$251,3)),"",VLOOKUP($A59,'[1]Gesamt'!$A$4:$AG$251,3))</f>
      </c>
      <c r="D59" s="15">
        <f>IF(ISERROR(VLOOKUP($A59,'[1]Gesamt'!$A$4:$AG$251,29)),"",VLOOKUP($A59,'[1]Gesamt'!$A$4:$AG$251,29))</f>
      </c>
      <c r="E59" s="3">
        <f>IF(ISERROR(VLOOKUP($A59,'[1]Gesamt'!$A$4:$AG$251,9)),"",VLOOKUP($A59,'[1]Gesamt'!$A$4:$AG$251,9))</f>
      </c>
      <c r="F59" s="3">
        <f>IF(ISERROR(VLOOKUP($A59,'[1]Gesamt'!$A$4:$AG$251,10)),"",VLOOKUP($A59,'[1]Gesamt'!$A$4:$AG$251,10))</f>
      </c>
      <c r="G59" s="3">
        <f>IF(ISERROR(VLOOKUP($A59,'[1]Gesamt'!$A$4:$AG$251,11)),"",VLOOKUP($A59,'[1]Gesamt'!$A$4:$AG$251,11))</f>
      </c>
      <c r="H59" s="3">
        <f>IF(ISERROR(VLOOKUP($A59,'[1]Gesamt'!$A$4:$AG$251,12)),"",VLOOKUP($A59,'[1]Gesamt'!$A$4:$AG$251,12))</f>
      </c>
      <c r="I59" s="3">
        <f>IF(ISERROR(VLOOKUP($A59,'[1]Gesamt'!$A$4:$AG$251,13)),"",VLOOKUP($A59,'[1]Gesamt'!$A$4:$AG$251,13))</f>
      </c>
      <c r="J59" s="3">
        <f>IF(ISERROR(VLOOKUP($A59,'[1]Gesamt'!$A$4:$AG$251,14)),"",VLOOKUP($A59,'[1]Gesamt'!$A$4:$AG$251,14))</f>
      </c>
      <c r="K59" s="16">
        <f>IF(OR(M59="",M59=99999),"",RANK(M59,M:M,1))</f>
      </c>
      <c r="L59" s="4">
        <v>153</v>
      </c>
      <c r="M59" s="17">
        <f>IF(J59="","",ROUND(J59,2))</f>
      </c>
    </row>
    <row r="60" spans="1:13" ht="12" customHeight="1">
      <c r="A60" s="15">
        <f>IF(AND('[1]Gesamt'!$D57="x",'[1]Gesamt'!$A57&lt;189,'[1]Gesamt'!E57="x"),'[1]Gesamt'!A57,"")</f>
      </c>
      <c r="B60" s="15">
        <f>IF(ISERROR(VLOOKUP($A60,'[1]Gesamt'!$A$4:$AG$251,2)),"",VLOOKUP($A60,'[1]Gesamt'!$A$4:$AG$251,2))</f>
      </c>
      <c r="C60" s="15">
        <f>IF(ISERROR(VLOOKUP($A60,'[1]Gesamt'!$A$4:$AG$251,3)),"",VLOOKUP($A60,'[1]Gesamt'!$A$4:$AG$251,3))</f>
      </c>
      <c r="D60" s="15">
        <f>IF(ISERROR(VLOOKUP($A60,'[1]Gesamt'!$A$4:$AG$251,29)),"",VLOOKUP($A60,'[1]Gesamt'!$A$4:$AG$251,29))</f>
      </c>
      <c r="E60" s="3">
        <f>IF(ISERROR(VLOOKUP($A60,'[1]Gesamt'!$A$4:$AG$251,9)),"",VLOOKUP($A60,'[1]Gesamt'!$A$4:$AG$251,9))</f>
      </c>
      <c r="F60" s="3">
        <f>IF(ISERROR(VLOOKUP($A60,'[1]Gesamt'!$A$4:$AG$251,10)),"",VLOOKUP($A60,'[1]Gesamt'!$A$4:$AG$251,10))</f>
      </c>
      <c r="G60" s="3">
        <f>IF(ISERROR(VLOOKUP($A60,'[1]Gesamt'!$A$4:$AG$251,11)),"",VLOOKUP($A60,'[1]Gesamt'!$A$4:$AG$251,11))</f>
      </c>
      <c r="H60" s="3">
        <f>IF(ISERROR(VLOOKUP($A60,'[1]Gesamt'!$A$4:$AG$251,12)),"",VLOOKUP($A60,'[1]Gesamt'!$A$4:$AG$251,12))</f>
      </c>
      <c r="I60" s="3">
        <f>IF(ISERROR(VLOOKUP($A60,'[1]Gesamt'!$A$4:$AG$251,13)),"",VLOOKUP($A60,'[1]Gesamt'!$A$4:$AG$251,13))</f>
      </c>
      <c r="J60" s="3">
        <f>IF(ISERROR(VLOOKUP($A60,'[1]Gesamt'!$A$4:$AG$251,14)),"",VLOOKUP($A60,'[1]Gesamt'!$A$4:$AG$251,14))</f>
      </c>
      <c r="K60" s="16">
        <f>IF(OR(M60="",M60=99999),"",RANK(M60,M:M,1))</f>
      </c>
      <c r="L60" s="4">
        <v>154</v>
      </c>
      <c r="M60" s="17">
        <f>IF(J60="","",ROUND(J60,2))</f>
      </c>
    </row>
    <row r="61" spans="1:13" ht="12" customHeight="1">
      <c r="A61" s="15">
        <f>IF(AND('[1]Gesamt'!$D58="x",'[1]Gesamt'!$A58&lt;189,'[1]Gesamt'!E58="x"),'[1]Gesamt'!A58,"")</f>
      </c>
      <c r="B61" s="15">
        <f>IF(ISERROR(VLOOKUP($A61,'[1]Gesamt'!$A$4:$AG$251,2)),"",VLOOKUP($A61,'[1]Gesamt'!$A$4:$AG$251,2))</f>
      </c>
      <c r="C61" s="15">
        <f>IF(ISERROR(VLOOKUP($A61,'[1]Gesamt'!$A$4:$AG$251,3)),"",VLOOKUP($A61,'[1]Gesamt'!$A$4:$AG$251,3))</f>
      </c>
      <c r="D61" s="15">
        <f>IF(ISERROR(VLOOKUP($A61,'[1]Gesamt'!$A$4:$AG$251,29)),"",VLOOKUP($A61,'[1]Gesamt'!$A$4:$AG$251,29))</f>
      </c>
      <c r="E61" s="3">
        <f>IF(ISERROR(VLOOKUP($A61,'[1]Gesamt'!$A$4:$AG$251,9)),"",VLOOKUP($A61,'[1]Gesamt'!$A$4:$AG$251,9))</f>
      </c>
      <c r="F61" s="3">
        <f>IF(ISERROR(VLOOKUP($A61,'[1]Gesamt'!$A$4:$AG$251,10)),"",VLOOKUP($A61,'[1]Gesamt'!$A$4:$AG$251,10))</f>
      </c>
      <c r="G61" s="3">
        <f>IF(ISERROR(VLOOKUP($A61,'[1]Gesamt'!$A$4:$AG$251,11)),"",VLOOKUP($A61,'[1]Gesamt'!$A$4:$AG$251,11))</f>
      </c>
      <c r="H61" s="3">
        <f>IF(ISERROR(VLOOKUP($A61,'[1]Gesamt'!$A$4:$AG$251,12)),"",VLOOKUP($A61,'[1]Gesamt'!$A$4:$AG$251,12))</f>
      </c>
      <c r="I61" s="3">
        <f>IF(ISERROR(VLOOKUP($A61,'[1]Gesamt'!$A$4:$AG$251,13)),"",VLOOKUP($A61,'[1]Gesamt'!$A$4:$AG$251,13))</f>
      </c>
      <c r="J61" s="3">
        <f>IF(ISERROR(VLOOKUP($A61,'[1]Gesamt'!$A$4:$AG$251,14)),"",VLOOKUP($A61,'[1]Gesamt'!$A$4:$AG$251,14))</f>
      </c>
      <c r="K61" s="16">
        <f>IF(OR(M61="",M61=99999),"",RANK(M61,M:M,1))</f>
      </c>
      <c r="L61" s="4">
        <v>155</v>
      </c>
      <c r="M61" s="17">
        <f>IF(J61="","",ROUND(J61,2))</f>
      </c>
    </row>
    <row r="62" spans="1:13" ht="12" customHeight="1">
      <c r="A62" s="15">
        <f>IF(AND('[1]Gesamt'!$D59="x",'[1]Gesamt'!$A59&lt;189,'[1]Gesamt'!E59="x"),'[1]Gesamt'!A59,"")</f>
      </c>
      <c r="B62" s="15">
        <f>IF(ISERROR(VLOOKUP($A62,'[1]Gesamt'!$A$4:$AG$251,2)),"",VLOOKUP($A62,'[1]Gesamt'!$A$4:$AG$251,2))</f>
      </c>
      <c r="C62" s="15">
        <f>IF(ISERROR(VLOOKUP($A62,'[1]Gesamt'!$A$4:$AG$251,3)),"",VLOOKUP($A62,'[1]Gesamt'!$A$4:$AG$251,3))</f>
      </c>
      <c r="D62" s="15">
        <f>IF(ISERROR(VLOOKUP($A62,'[1]Gesamt'!$A$4:$AG$251,29)),"",VLOOKUP($A62,'[1]Gesamt'!$A$4:$AG$251,29))</f>
      </c>
      <c r="E62" s="3">
        <f>IF(ISERROR(VLOOKUP($A62,'[1]Gesamt'!$A$4:$AG$251,9)),"",VLOOKUP($A62,'[1]Gesamt'!$A$4:$AG$251,9))</f>
      </c>
      <c r="F62" s="3">
        <f>IF(ISERROR(VLOOKUP($A62,'[1]Gesamt'!$A$4:$AG$251,10)),"",VLOOKUP($A62,'[1]Gesamt'!$A$4:$AG$251,10))</f>
      </c>
      <c r="G62" s="3">
        <f>IF(ISERROR(VLOOKUP($A62,'[1]Gesamt'!$A$4:$AG$251,11)),"",VLOOKUP($A62,'[1]Gesamt'!$A$4:$AG$251,11))</f>
      </c>
      <c r="H62" s="3">
        <f>IF(ISERROR(VLOOKUP($A62,'[1]Gesamt'!$A$4:$AG$251,12)),"",VLOOKUP($A62,'[1]Gesamt'!$A$4:$AG$251,12))</f>
      </c>
      <c r="I62" s="3">
        <f>IF(ISERROR(VLOOKUP($A62,'[1]Gesamt'!$A$4:$AG$251,13)),"",VLOOKUP($A62,'[1]Gesamt'!$A$4:$AG$251,13))</f>
      </c>
      <c r="J62" s="3">
        <f>IF(ISERROR(VLOOKUP($A62,'[1]Gesamt'!$A$4:$AG$251,14)),"",VLOOKUP($A62,'[1]Gesamt'!$A$4:$AG$251,14))</f>
      </c>
      <c r="K62" s="16">
        <f>IF(OR(M62="",M62=99999),"",RANK(M62,M:M,1))</f>
      </c>
      <c r="L62" s="4">
        <v>156</v>
      </c>
      <c r="M62" s="17">
        <f>IF(J62="","",ROUND(J62,2))</f>
      </c>
    </row>
    <row r="63" spans="1:13" ht="12" customHeight="1">
      <c r="A63" s="15">
        <f>IF(AND('[1]Gesamt'!$D61="x",'[1]Gesamt'!$A61&lt;189,'[1]Gesamt'!E61="x"),'[1]Gesamt'!A61,"")</f>
      </c>
      <c r="B63" s="15">
        <f>IF(ISERROR(VLOOKUP($A63,'[1]Gesamt'!$A$4:$AG$251,2)),"",VLOOKUP($A63,'[1]Gesamt'!$A$4:$AG$251,2))</f>
      </c>
      <c r="C63" s="15">
        <f>IF(ISERROR(VLOOKUP($A63,'[1]Gesamt'!$A$4:$AG$251,3)),"",VLOOKUP($A63,'[1]Gesamt'!$A$4:$AG$251,3))</f>
      </c>
      <c r="D63" s="15">
        <f>IF(ISERROR(VLOOKUP($A63,'[1]Gesamt'!$A$4:$AG$251,29)),"",VLOOKUP($A63,'[1]Gesamt'!$A$4:$AG$251,29))</f>
      </c>
      <c r="E63" s="3">
        <f>IF(ISERROR(VLOOKUP($A63,'[1]Gesamt'!$A$4:$AG$251,9)),"",VLOOKUP($A63,'[1]Gesamt'!$A$4:$AG$251,9))</f>
      </c>
      <c r="F63" s="3">
        <f>IF(ISERROR(VLOOKUP($A63,'[1]Gesamt'!$A$4:$AG$251,10)),"",VLOOKUP($A63,'[1]Gesamt'!$A$4:$AG$251,10))</f>
      </c>
      <c r="G63" s="3">
        <f>IF(ISERROR(VLOOKUP($A63,'[1]Gesamt'!$A$4:$AG$251,11)),"",VLOOKUP($A63,'[1]Gesamt'!$A$4:$AG$251,11))</f>
      </c>
      <c r="H63" s="3">
        <f>IF(ISERROR(VLOOKUP($A63,'[1]Gesamt'!$A$4:$AG$251,12)),"",VLOOKUP($A63,'[1]Gesamt'!$A$4:$AG$251,12))</f>
      </c>
      <c r="I63" s="3">
        <f>IF(ISERROR(VLOOKUP($A63,'[1]Gesamt'!$A$4:$AG$251,13)),"",VLOOKUP($A63,'[1]Gesamt'!$A$4:$AG$251,13))</f>
      </c>
      <c r="J63" s="3">
        <f>IF(ISERROR(VLOOKUP($A63,'[1]Gesamt'!$A$4:$AG$251,14)),"",VLOOKUP($A63,'[1]Gesamt'!$A$4:$AG$251,14))</f>
      </c>
      <c r="K63" s="16">
        <f>IF(OR(M63="",M63=99999),"",RANK(M63,M:M,1))</f>
      </c>
      <c r="L63" s="4">
        <v>158</v>
      </c>
      <c r="M63" s="17">
        <f>IF(J63="","",ROUND(J63,2))</f>
      </c>
    </row>
    <row r="64" spans="1:13" ht="12" customHeight="1">
      <c r="A64" s="15">
        <f>IF(AND('[1]Gesamt'!$D63="x",'[1]Gesamt'!$A63&lt;189,'[1]Gesamt'!E63="x"),'[1]Gesamt'!A63,"")</f>
      </c>
      <c r="B64" s="15">
        <f>IF(ISERROR(VLOOKUP($A64,'[1]Gesamt'!$A$4:$AG$251,2)),"",VLOOKUP($A64,'[1]Gesamt'!$A$4:$AG$251,2))</f>
      </c>
      <c r="C64" s="15">
        <f>IF(ISERROR(VLOOKUP($A64,'[1]Gesamt'!$A$4:$AG$251,3)),"",VLOOKUP($A64,'[1]Gesamt'!$A$4:$AG$251,3))</f>
      </c>
      <c r="D64" s="15">
        <f>IF(ISERROR(VLOOKUP($A64,'[1]Gesamt'!$A$4:$AG$251,29)),"",VLOOKUP($A64,'[1]Gesamt'!$A$4:$AG$251,29))</f>
      </c>
      <c r="E64" s="3">
        <f>IF(ISERROR(VLOOKUP($A64,'[1]Gesamt'!$A$4:$AG$251,9)),"",VLOOKUP($A64,'[1]Gesamt'!$A$4:$AG$251,9))</f>
      </c>
      <c r="F64" s="3">
        <f>IF(ISERROR(VLOOKUP($A64,'[1]Gesamt'!$A$4:$AG$251,10)),"",VLOOKUP($A64,'[1]Gesamt'!$A$4:$AG$251,10))</f>
      </c>
      <c r="G64" s="3">
        <f>IF(ISERROR(VLOOKUP($A64,'[1]Gesamt'!$A$4:$AG$251,11)),"",VLOOKUP($A64,'[1]Gesamt'!$A$4:$AG$251,11))</f>
      </c>
      <c r="H64" s="3">
        <f>IF(ISERROR(VLOOKUP($A64,'[1]Gesamt'!$A$4:$AG$251,12)),"",VLOOKUP($A64,'[1]Gesamt'!$A$4:$AG$251,12))</f>
      </c>
      <c r="I64" s="3">
        <f>IF(ISERROR(VLOOKUP($A64,'[1]Gesamt'!$A$4:$AG$251,13)),"",VLOOKUP($A64,'[1]Gesamt'!$A$4:$AG$251,13))</f>
      </c>
      <c r="J64" s="3">
        <f>IF(ISERROR(VLOOKUP($A64,'[1]Gesamt'!$A$4:$AG$251,14)),"",VLOOKUP($A64,'[1]Gesamt'!$A$4:$AG$251,14))</f>
      </c>
      <c r="K64" s="16">
        <f>IF(OR(M64="",M64=99999),"",RANK(M64,M:M,1))</f>
      </c>
      <c r="L64" s="4">
        <v>160</v>
      </c>
      <c r="M64" s="17">
        <f>IF(J64="","",ROUND(J64,2))</f>
      </c>
    </row>
    <row r="65" spans="1:13" ht="12" customHeight="1">
      <c r="A65" s="15">
        <f>IF(AND('[1]Gesamt'!$D66="x",'[1]Gesamt'!$A66&lt;189,'[1]Gesamt'!E66="x"),'[1]Gesamt'!A66,"")</f>
      </c>
      <c r="B65" s="15">
        <f>IF(ISERROR(VLOOKUP($A65,'[1]Gesamt'!$A$4:$AG$251,2)),"",VLOOKUP($A65,'[1]Gesamt'!$A$4:$AG$251,2))</f>
      </c>
      <c r="C65" s="15">
        <f>IF(ISERROR(VLOOKUP($A65,'[1]Gesamt'!$A$4:$AG$251,3)),"",VLOOKUP($A65,'[1]Gesamt'!$A$4:$AG$251,3))</f>
      </c>
      <c r="D65" s="15">
        <f>IF(ISERROR(VLOOKUP($A65,'[1]Gesamt'!$A$4:$AG$251,29)),"",VLOOKUP($A65,'[1]Gesamt'!$A$4:$AG$251,29))</f>
      </c>
      <c r="E65" s="3">
        <f>IF(ISERROR(VLOOKUP($A65,'[1]Gesamt'!$A$4:$AG$251,9)),"",VLOOKUP($A65,'[1]Gesamt'!$A$4:$AG$251,9))</f>
      </c>
      <c r="F65" s="3">
        <f>IF(ISERROR(VLOOKUP($A65,'[1]Gesamt'!$A$4:$AG$251,10)),"",VLOOKUP($A65,'[1]Gesamt'!$A$4:$AG$251,10))</f>
      </c>
      <c r="G65" s="3">
        <f>IF(ISERROR(VLOOKUP($A65,'[1]Gesamt'!$A$4:$AG$251,11)),"",VLOOKUP($A65,'[1]Gesamt'!$A$4:$AG$251,11))</f>
      </c>
      <c r="H65" s="3">
        <f>IF(ISERROR(VLOOKUP($A65,'[1]Gesamt'!$A$4:$AG$251,12)),"",VLOOKUP($A65,'[1]Gesamt'!$A$4:$AG$251,12))</f>
      </c>
      <c r="I65" s="3">
        <f>IF(ISERROR(VLOOKUP($A65,'[1]Gesamt'!$A$4:$AG$251,13)),"",VLOOKUP($A65,'[1]Gesamt'!$A$4:$AG$251,13))</f>
      </c>
      <c r="J65" s="3">
        <f>IF(ISERROR(VLOOKUP($A65,'[1]Gesamt'!$A$4:$AG$251,14)),"",VLOOKUP($A65,'[1]Gesamt'!$A$4:$AG$251,14))</f>
      </c>
      <c r="K65" s="16">
        <f>IF(OR(M65="",M65=99999),"",RANK(M65,M:M,1))</f>
      </c>
      <c r="L65" s="4">
        <v>163</v>
      </c>
      <c r="M65" s="17">
        <f>IF(J65="","",ROUND(J65,2))</f>
      </c>
    </row>
    <row r="66" spans="1:13" ht="12" customHeight="1">
      <c r="A66" s="15">
        <f>IF(AND('[1]Gesamt'!$D67="x",'[1]Gesamt'!$A67&lt;189,'[1]Gesamt'!E67="x"),'[1]Gesamt'!A67,"")</f>
      </c>
      <c r="B66" s="15">
        <f>IF(ISERROR(VLOOKUP($A66,'[1]Gesamt'!$A$4:$AG$251,2)),"",VLOOKUP($A66,'[1]Gesamt'!$A$4:$AG$251,2))</f>
      </c>
      <c r="C66" s="15">
        <f>IF(ISERROR(VLOOKUP($A66,'[1]Gesamt'!$A$4:$AG$251,3)),"",VLOOKUP($A66,'[1]Gesamt'!$A$4:$AG$251,3))</f>
      </c>
      <c r="D66" s="15">
        <f>IF(ISERROR(VLOOKUP($A66,'[1]Gesamt'!$A$4:$AG$251,29)),"",VLOOKUP($A66,'[1]Gesamt'!$A$4:$AG$251,29))</f>
      </c>
      <c r="E66" s="3">
        <f>IF(ISERROR(VLOOKUP($A66,'[1]Gesamt'!$A$4:$AG$251,9)),"",VLOOKUP($A66,'[1]Gesamt'!$A$4:$AG$251,9))</f>
      </c>
      <c r="F66" s="3">
        <f>IF(ISERROR(VLOOKUP($A66,'[1]Gesamt'!$A$4:$AG$251,10)),"",VLOOKUP($A66,'[1]Gesamt'!$A$4:$AG$251,10))</f>
      </c>
      <c r="G66" s="3">
        <f>IF(ISERROR(VLOOKUP($A66,'[1]Gesamt'!$A$4:$AG$251,11)),"",VLOOKUP($A66,'[1]Gesamt'!$A$4:$AG$251,11))</f>
      </c>
      <c r="H66" s="3">
        <f>IF(ISERROR(VLOOKUP($A66,'[1]Gesamt'!$A$4:$AG$251,12)),"",VLOOKUP($A66,'[1]Gesamt'!$A$4:$AG$251,12))</f>
      </c>
      <c r="I66" s="3">
        <f>IF(ISERROR(VLOOKUP($A66,'[1]Gesamt'!$A$4:$AG$251,13)),"",VLOOKUP($A66,'[1]Gesamt'!$A$4:$AG$251,13))</f>
      </c>
      <c r="J66" s="3">
        <f>IF(ISERROR(VLOOKUP($A66,'[1]Gesamt'!$A$4:$AG$251,14)),"",VLOOKUP($A66,'[1]Gesamt'!$A$4:$AG$251,14))</f>
      </c>
      <c r="K66" s="16">
        <f>IF(OR(M66="",M66=99999),"",RANK(M66,M:M,1))</f>
      </c>
      <c r="L66" s="4">
        <v>164</v>
      </c>
      <c r="M66" s="17">
        <f>IF(J66="","",ROUND(J66,2))</f>
      </c>
    </row>
    <row r="67" spans="1:13" ht="12" customHeight="1">
      <c r="A67" s="15">
        <f>IF(AND('[1]Gesamt'!$D68="x",'[1]Gesamt'!$A68&lt;189,'[1]Gesamt'!E68="x"),'[1]Gesamt'!A68,"")</f>
      </c>
      <c r="B67" s="15">
        <f>IF(ISERROR(VLOOKUP($A67,'[1]Gesamt'!$A$4:$AG$251,2)),"",VLOOKUP($A67,'[1]Gesamt'!$A$4:$AG$251,2))</f>
      </c>
      <c r="C67" s="15">
        <f>IF(ISERROR(VLOOKUP($A67,'[1]Gesamt'!$A$4:$AG$251,3)),"",VLOOKUP($A67,'[1]Gesamt'!$A$4:$AG$251,3))</f>
      </c>
      <c r="D67" s="15">
        <f>IF(ISERROR(VLOOKUP($A67,'[1]Gesamt'!$A$4:$AG$251,29)),"",VLOOKUP($A67,'[1]Gesamt'!$A$4:$AG$251,29))</f>
      </c>
      <c r="E67" s="3">
        <f>IF(ISERROR(VLOOKUP($A67,'[1]Gesamt'!$A$4:$AG$251,9)),"",VLOOKUP($A67,'[1]Gesamt'!$A$4:$AG$251,9))</f>
      </c>
      <c r="F67" s="3">
        <f>IF(ISERROR(VLOOKUP($A67,'[1]Gesamt'!$A$4:$AG$251,10)),"",VLOOKUP($A67,'[1]Gesamt'!$A$4:$AG$251,10))</f>
      </c>
      <c r="G67" s="3">
        <f>IF(ISERROR(VLOOKUP($A67,'[1]Gesamt'!$A$4:$AG$251,11)),"",VLOOKUP($A67,'[1]Gesamt'!$A$4:$AG$251,11))</f>
      </c>
      <c r="H67" s="3">
        <f>IF(ISERROR(VLOOKUP($A67,'[1]Gesamt'!$A$4:$AG$251,12)),"",VLOOKUP($A67,'[1]Gesamt'!$A$4:$AG$251,12))</f>
      </c>
      <c r="I67" s="3">
        <f>IF(ISERROR(VLOOKUP($A67,'[1]Gesamt'!$A$4:$AG$251,13)),"",VLOOKUP($A67,'[1]Gesamt'!$A$4:$AG$251,13))</f>
      </c>
      <c r="J67" s="3">
        <f>IF(ISERROR(VLOOKUP($A67,'[1]Gesamt'!$A$4:$AG$251,14)),"",VLOOKUP($A67,'[1]Gesamt'!$A$4:$AG$251,14))</f>
      </c>
      <c r="K67" s="16">
        <f>IF(OR(M67="",M67=99999),"",RANK(M67,M:M,1))</f>
      </c>
      <c r="L67" s="4">
        <v>165</v>
      </c>
      <c r="M67" s="17">
        <f>IF(J67="","",ROUND(J67,2))</f>
      </c>
    </row>
    <row r="68" spans="1:13" ht="12" customHeight="1">
      <c r="A68" s="15">
        <f>IF(AND('[1]Gesamt'!$D69="x",'[1]Gesamt'!$A69&lt;189,'[1]Gesamt'!E69="x"),'[1]Gesamt'!A69,"")</f>
      </c>
      <c r="B68" s="15">
        <f>IF(ISERROR(VLOOKUP($A68,'[1]Gesamt'!$A$4:$AG$251,2)),"",VLOOKUP($A68,'[1]Gesamt'!$A$4:$AG$251,2))</f>
      </c>
      <c r="C68" s="15">
        <f>IF(ISERROR(VLOOKUP($A68,'[1]Gesamt'!$A$4:$AG$251,3)),"",VLOOKUP($A68,'[1]Gesamt'!$A$4:$AG$251,3))</f>
      </c>
      <c r="D68" s="15">
        <f>IF(ISERROR(VLOOKUP($A68,'[1]Gesamt'!$A$4:$AG$251,29)),"",VLOOKUP($A68,'[1]Gesamt'!$A$4:$AG$251,29))</f>
      </c>
      <c r="E68" s="3">
        <f>IF(ISERROR(VLOOKUP($A68,'[1]Gesamt'!$A$4:$AG$251,9)),"",VLOOKUP($A68,'[1]Gesamt'!$A$4:$AG$251,9))</f>
      </c>
      <c r="F68" s="3">
        <f>IF(ISERROR(VLOOKUP($A68,'[1]Gesamt'!$A$4:$AG$251,10)),"",VLOOKUP($A68,'[1]Gesamt'!$A$4:$AG$251,10))</f>
      </c>
      <c r="G68" s="3">
        <f>IF(ISERROR(VLOOKUP($A68,'[1]Gesamt'!$A$4:$AG$251,11)),"",VLOOKUP($A68,'[1]Gesamt'!$A$4:$AG$251,11))</f>
      </c>
      <c r="H68" s="3">
        <f>IF(ISERROR(VLOOKUP($A68,'[1]Gesamt'!$A$4:$AG$251,12)),"",VLOOKUP($A68,'[1]Gesamt'!$A$4:$AG$251,12))</f>
      </c>
      <c r="I68" s="3">
        <f>IF(ISERROR(VLOOKUP($A68,'[1]Gesamt'!$A$4:$AG$251,13)),"",VLOOKUP($A68,'[1]Gesamt'!$A$4:$AG$251,13))</f>
      </c>
      <c r="J68" s="3">
        <f>IF(ISERROR(VLOOKUP($A68,'[1]Gesamt'!$A$4:$AG$251,14)),"",VLOOKUP($A68,'[1]Gesamt'!$A$4:$AG$251,14))</f>
      </c>
      <c r="K68" s="16">
        <f>IF(OR(M68="",M68=99999),"",RANK(M68,M:M,1))</f>
      </c>
      <c r="L68" s="4">
        <v>166</v>
      </c>
      <c r="M68" s="17">
        <f>IF(J68="","",ROUND(J68,2))</f>
      </c>
    </row>
    <row r="69" spans="1:13" ht="12" customHeight="1">
      <c r="A69" s="15">
        <f>IF(AND('[1]Gesamt'!$D70="x",'[1]Gesamt'!$A70&lt;189,'[1]Gesamt'!E70="x"),'[1]Gesamt'!A70,"")</f>
      </c>
      <c r="B69" s="15">
        <f>IF(ISERROR(VLOOKUP($A69,'[1]Gesamt'!$A$4:$AG$251,2)),"",VLOOKUP($A69,'[1]Gesamt'!$A$4:$AG$251,2))</f>
      </c>
      <c r="C69" s="15">
        <f>IF(ISERROR(VLOOKUP($A69,'[1]Gesamt'!$A$4:$AG$251,3)),"",VLOOKUP($A69,'[1]Gesamt'!$A$4:$AG$251,3))</f>
      </c>
      <c r="D69" s="15">
        <f>IF(ISERROR(VLOOKUP($A69,'[1]Gesamt'!$A$4:$AG$251,29)),"",VLOOKUP($A69,'[1]Gesamt'!$A$4:$AG$251,29))</f>
      </c>
      <c r="E69" s="3">
        <f>IF(ISERROR(VLOOKUP($A69,'[1]Gesamt'!$A$4:$AG$251,9)),"",VLOOKUP($A69,'[1]Gesamt'!$A$4:$AG$251,9))</f>
      </c>
      <c r="F69" s="3">
        <f>IF(ISERROR(VLOOKUP($A69,'[1]Gesamt'!$A$4:$AG$251,10)),"",VLOOKUP($A69,'[1]Gesamt'!$A$4:$AG$251,10))</f>
      </c>
      <c r="G69" s="3">
        <f>IF(ISERROR(VLOOKUP($A69,'[1]Gesamt'!$A$4:$AG$251,11)),"",VLOOKUP($A69,'[1]Gesamt'!$A$4:$AG$251,11))</f>
      </c>
      <c r="H69" s="3">
        <f>IF(ISERROR(VLOOKUP($A69,'[1]Gesamt'!$A$4:$AG$251,12)),"",VLOOKUP($A69,'[1]Gesamt'!$A$4:$AG$251,12))</f>
      </c>
      <c r="I69" s="3">
        <f>IF(ISERROR(VLOOKUP($A69,'[1]Gesamt'!$A$4:$AG$251,13)),"",VLOOKUP($A69,'[1]Gesamt'!$A$4:$AG$251,13))</f>
      </c>
      <c r="J69" s="3">
        <f>IF(ISERROR(VLOOKUP($A69,'[1]Gesamt'!$A$4:$AG$251,14)),"",VLOOKUP($A69,'[1]Gesamt'!$A$4:$AG$251,14))</f>
      </c>
      <c r="K69" s="16">
        <f>IF(OR(M69="",M69=99999),"",RANK(M69,M:M,1))</f>
      </c>
      <c r="L69" s="4">
        <v>167</v>
      </c>
      <c r="M69" s="17">
        <f>IF(J69="","",ROUND(J69,2))</f>
      </c>
    </row>
    <row r="70" spans="1:13" ht="12" customHeight="1">
      <c r="A70" s="15">
        <f>IF(AND('[1]Gesamt'!$D71="x",'[1]Gesamt'!$A71&lt;189,'[1]Gesamt'!E71="x"),'[1]Gesamt'!A71,"")</f>
      </c>
      <c r="B70" s="15">
        <f>IF(ISERROR(VLOOKUP($A70,'[1]Gesamt'!$A$4:$AG$251,2)),"",VLOOKUP($A70,'[1]Gesamt'!$A$4:$AG$251,2))</f>
      </c>
      <c r="C70" s="15">
        <f>IF(ISERROR(VLOOKUP($A70,'[1]Gesamt'!$A$4:$AG$251,3)),"",VLOOKUP($A70,'[1]Gesamt'!$A$4:$AG$251,3))</f>
      </c>
      <c r="D70" s="15">
        <f>IF(ISERROR(VLOOKUP($A70,'[1]Gesamt'!$A$4:$AG$251,29)),"",VLOOKUP($A70,'[1]Gesamt'!$A$4:$AG$251,29))</f>
      </c>
      <c r="E70" s="3">
        <f>IF(ISERROR(VLOOKUP($A70,'[1]Gesamt'!$A$4:$AG$251,9)),"",VLOOKUP($A70,'[1]Gesamt'!$A$4:$AG$251,9))</f>
      </c>
      <c r="F70" s="3">
        <f>IF(ISERROR(VLOOKUP($A70,'[1]Gesamt'!$A$4:$AG$251,10)),"",VLOOKUP($A70,'[1]Gesamt'!$A$4:$AG$251,10))</f>
      </c>
      <c r="G70" s="3">
        <f>IF(ISERROR(VLOOKUP($A70,'[1]Gesamt'!$A$4:$AG$251,11)),"",VLOOKUP($A70,'[1]Gesamt'!$A$4:$AG$251,11))</f>
      </c>
      <c r="H70" s="3">
        <f>IF(ISERROR(VLOOKUP($A70,'[1]Gesamt'!$A$4:$AG$251,12)),"",VLOOKUP($A70,'[1]Gesamt'!$A$4:$AG$251,12))</f>
      </c>
      <c r="I70" s="3">
        <f>IF(ISERROR(VLOOKUP($A70,'[1]Gesamt'!$A$4:$AG$251,13)),"",VLOOKUP($A70,'[1]Gesamt'!$A$4:$AG$251,13))</f>
      </c>
      <c r="J70" s="3">
        <f>IF(ISERROR(VLOOKUP($A70,'[1]Gesamt'!$A$4:$AG$251,14)),"",VLOOKUP($A70,'[1]Gesamt'!$A$4:$AG$251,14))</f>
      </c>
      <c r="K70" s="16">
        <f>IF(OR(M70="",M70=99999),"",RANK(M70,M:M,1))</f>
      </c>
      <c r="L70" s="4">
        <v>168</v>
      </c>
      <c r="M70" s="17">
        <f>IF(J70="","",ROUND(J70,2))</f>
      </c>
    </row>
    <row r="71" spans="1:13" ht="12" customHeight="1">
      <c r="A71" s="15">
        <f>IF(AND('[1]Gesamt'!$D72="x",'[1]Gesamt'!$A72&lt;189,'[1]Gesamt'!E72="x"),'[1]Gesamt'!A72,"")</f>
      </c>
      <c r="B71" s="15">
        <f>IF(ISERROR(VLOOKUP($A71,'[1]Gesamt'!$A$4:$AG$251,2)),"",VLOOKUP($A71,'[1]Gesamt'!$A$4:$AG$251,2))</f>
      </c>
      <c r="C71" s="15">
        <f>IF(ISERROR(VLOOKUP($A71,'[1]Gesamt'!$A$4:$AG$251,3)),"",VLOOKUP($A71,'[1]Gesamt'!$A$4:$AG$251,3))</f>
      </c>
      <c r="D71" s="15">
        <f>IF(ISERROR(VLOOKUP($A71,'[1]Gesamt'!$A$4:$AG$251,29)),"",VLOOKUP($A71,'[1]Gesamt'!$A$4:$AG$251,29))</f>
      </c>
      <c r="E71" s="3">
        <f>IF(ISERROR(VLOOKUP($A71,'[1]Gesamt'!$A$4:$AG$251,9)),"",VLOOKUP($A71,'[1]Gesamt'!$A$4:$AG$251,9))</f>
      </c>
      <c r="F71" s="3">
        <f>IF(ISERROR(VLOOKUP($A71,'[1]Gesamt'!$A$4:$AG$251,10)),"",VLOOKUP($A71,'[1]Gesamt'!$A$4:$AG$251,10))</f>
      </c>
      <c r="G71" s="3">
        <f>IF(ISERROR(VLOOKUP($A71,'[1]Gesamt'!$A$4:$AG$251,11)),"",VLOOKUP($A71,'[1]Gesamt'!$A$4:$AG$251,11))</f>
      </c>
      <c r="H71" s="3">
        <f>IF(ISERROR(VLOOKUP($A71,'[1]Gesamt'!$A$4:$AG$251,12)),"",VLOOKUP($A71,'[1]Gesamt'!$A$4:$AG$251,12))</f>
      </c>
      <c r="I71" s="3">
        <f>IF(ISERROR(VLOOKUP($A71,'[1]Gesamt'!$A$4:$AG$251,13)),"",VLOOKUP($A71,'[1]Gesamt'!$A$4:$AG$251,13))</f>
      </c>
      <c r="J71" s="3">
        <f>IF(ISERROR(VLOOKUP($A71,'[1]Gesamt'!$A$4:$AG$251,14)),"",VLOOKUP($A71,'[1]Gesamt'!$A$4:$AG$251,14))</f>
      </c>
      <c r="K71" s="16">
        <f>IF(OR(M71="",M71=99999),"",RANK(M71,M:M,1))</f>
      </c>
      <c r="L71" s="4">
        <v>169</v>
      </c>
      <c r="M71" s="17">
        <f>IF(J71="","",ROUND(J71,2))</f>
      </c>
    </row>
    <row r="72" spans="1:13" ht="12" customHeight="1">
      <c r="A72" s="15">
        <f>IF(AND('[1]Gesamt'!$D73="x",'[1]Gesamt'!$A73&lt;189,'[1]Gesamt'!E73="x"),'[1]Gesamt'!A73,"")</f>
      </c>
      <c r="B72" s="15">
        <f>IF(ISERROR(VLOOKUP($A72,'[1]Gesamt'!$A$4:$AG$251,2)),"",VLOOKUP($A72,'[1]Gesamt'!$A$4:$AG$251,2))</f>
      </c>
      <c r="C72" s="15">
        <f>IF(ISERROR(VLOOKUP($A72,'[1]Gesamt'!$A$4:$AG$251,3)),"",VLOOKUP($A72,'[1]Gesamt'!$A$4:$AG$251,3))</f>
      </c>
      <c r="D72" s="15">
        <f>IF(ISERROR(VLOOKUP($A72,'[1]Gesamt'!$A$4:$AG$251,29)),"",VLOOKUP($A72,'[1]Gesamt'!$A$4:$AG$251,29))</f>
      </c>
      <c r="E72" s="3">
        <f>IF(ISERROR(VLOOKUP($A72,'[1]Gesamt'!$A$4:$AG$251,9)),"",VLOOKUP($A72,'[1]Gesamt'!$A$4:$AG$251,9))</f>
      </c>
      <c r="F72" s="3">
        <f>IF(ISERROR(VLOOKUP($A72,'[1]Gesamt'!$A$4:$AG$251,10)),"",VLOOKUP($A72,'[1]Gesamt'!$A$4:$AG$251,10))</f>
      </c>
      <c r="G72" s="3">
        <f>IF(ISERROR(VLOOKUP($A72,'[1]Gesamt'!$A$4:$AG$251,11)),"",VLOOKUP($A72,'[1]Gesamt'!$A$4:$AG$251,11))</f>
      </c>
      <c r="H72" s="3">
        <f>IF(ISERROR(VLOOKUP($A72,'[1]Gesamt'!$A$4:$AG$251,12)),"",VLOOKUP($A72,'[1]Gesamt'!$A$4:$AG$251,12))</f>
      </c>
      <c r="I72" s="3">
        <f>IF(ISERROR(VLOOKUP($A72,'[1]Gesamt'!$A$4:$AG$251,13)),"",VLOOKUP($A72,'[1]Gesamt'!$A$4:$AG$251,13))</f>
      </c>
      <c r="J72" s="3">
        <f>IF(ISERROR(VLOOKUP($A72,'[1]Gesamt'!$A$4:$AG$251,14)),"",VLOOKUP($A72,'[1]Gesamt'!$A$4:$AG$251,14))</f>
      </c>
      <c r="K72" s="16">
        <f>IF(OR(M72="",M72=99999),"",RANK(M72,M:M,1))</f>
      </c>
      <c r="L72" s="4">
        <v>170</v>
      </c>
      <c r="M72" s="17">
        <f>IF(J72="","",ROUND(J72,2))</f>
      </c>
    </row>
    <row r="73" spans="1:13" ht="12" customHeight="1">
      <c r="A73" s="15">
        <f>IF(AND('[1]Gesamt'!$D74="x",'[1]Gesamt'!$A74&lt;189,'[1]Gesamt'!E74="x"),'[1]Gesamt'!A74,"")</f>
      </c>
      <c r="B73" s="15">
        <f>IF(ISERROR(VLOOKUP($A73,'[1]Gesamt'!$A$4:$AG$251,2)),"",VLOOKUP($A73,'[1]Gesamt'!$A$4:$AG$251,2))</f>
      </c>
      <c r="C73" s="15">
        <f>IF(ISERROR(VLOOKUP($A73,'[1]Gesamt'!$A$4:$AG$251,3)),"",VLOOKUP($A73,'[1]Gesamt'!$A$4:$AG$251,3))</f>
      </c>
      <c r="D73" s="15">
        <f>IF(ISERROR(VLOOKUP($A73,'[1]Gesamt'!$A$4:$AG$251,29)),"",VLOOKUP($A73,'[1]Gesamt'!$A$4:$AG$251,29))</f>
      </c>
      <c r="E73" s="3">
        <f>IF(ISERROR(VLOOKUP($A73,'[1]Gesamt'!$A$4:$AG$251,9)),"",VLOOKUP($A73,'[1]Gesamt'!$A$4:$AG$251,9))</f>
      </c>
      <c r="F73" s="3">
        <f>IF(ISERROR(VLOOKUP($A73,'[1]Gesamt'!$A$4:$AG$251,10)),"",VLOOKUP($A73,'[1]Gesamt'!$A$4:$AG$251,10))</f>
      </c>
      <c r="G73" s="3">
        <f>IF(ISERROR(VLOOKUP($A73,'[1]Gesamt'!$A$4:$AG$251,11)),"",VLOOKUP($A73,'[1]Gesamt'!$A$4:$AG$251,11))</f>
      </c>
      <c r="H73" s="3">
        <f>IF(ISERROR(VLOOKUP($A73,'[1]Gesamt'!$A$4:$AG$251,12)),"",VLOOKUP($A73,'[1]Gesamt'!$A$4:$AG$251,12))</f>
      </c>
      <c r="I73" s="3">
        <f>IF(ISERROR(VLOOKUP($A73,'[1]Gesamt'!$A$4:$AG$251,13)),"",VLOOKUP($A73,'[1]Gesamt'!$A$4:$AG$251,13))</f>
      </c>
      <c r="J73" s="3">
        <f>IF(ISERROR(VLOOKUP($A73,'[1]Gesamt'!$A$4:$AG$251,14)),"",VLOOKUP($A73,'[1]Gesamt'!$A$4:$AG$251,14))</f>
      </c>
      <c r="K73" s="16">
        <f>IF(OR(M73="",M73=99999),"",RANK(M73,M:M,1))</f>
      </c>
      <c r="L73" s="4">
        <v>171</v>
      </c>
      <c r="M73" s="17">
        <f>IF(J73="","",ROUND(J73,2))</f>
      </c>
    </row>
    <row r="74" spans="1:13" ht="12" customHeight="1">
      <c r="A74" s="15">
        <f>IF(AND('[1]Gesamt'!$D75="x",'[1]Gesamt'!$A75&lt;189,'[1]Gesamt'!E75="x"),'[1]Gesamt'!A75,"")</f>
      </c>
      <c r="B74" s="15">
        <f>IF(ISERROR(VLOOKUP($A74,'[1]Gesamt'!$A$4:$AG$251,2)),"",VLOOKUP($A74,'[1]Gesamt'!$A$4:$AG$251,2))</f>
      </c>
      <c r="C74" s="15">
        <f>IF(ISERROR(VLOOKUP($A74,'[1]Gesamt'!$A$4:$AG$251,3)),"",VLOOKUP($A74,'[1]Gesamt'!$A$4:$AG$251,3))</f>
      </c>
      <c r="D74" s="15">
        <f>IF(ISERROR(VLOOKUP($A74,'[1]Gesamt'!$A$4:$AG$251,29)),"",VLOOKUP($A74,'[1]Gesamt'!$A$4:$AG$251,29))</f>
      </c>
      <c r="E74" s="3">
        <f>IF(ISERROR(VLOOKUP($A74,'[1]Gesamt'!$A$4:$AG$251,9)),"",VLOOKUP($A74,'[1]Gesamt'!$A$4:$AG$251,9))</f>
      </c>
      <c r="F74" s="3">
        <f>IF(ISERROR(VLOOKUP($A74,'[1]Gesamt'!$A$4:$AG$251,10)),"",VLOOKUP($A74,'[1]Gesamt'!$A$4:$AG$251,10))</f>
      </c>
      <c r="G74" s="3">
        <f>IF(ISERROR(VLOOKUP($A74,'[1]Gesamt'!$A$4:$AG$251,11)),"",VLOOKUP($A74,'[1]Gesamt'!$A$4:$AG$251,11))</f>
      </c>
      <c r="H74" s="3">
        <f>IF(ISERROR(VLOOKUP($A74,'[1]Gesamt'!$A$4:$AG$251,12)),"",VLOOKUP($A74,'[1]Gesamt'!$A$4:$AG$251,12))</f>
      </c>
      <c r="I74" s="3">
        <f>IF(ISERROR(VLOOKUP($A74,'[1]Gesamt'!$A$4:$AG$251,13)),"",VLOOKUP($A74,'[1]Gesamt'!$A$4:$AG$251,13))</f>
      </c>
      <c r="J74" s="3">
        <f>IF(ISERROR(VLOOKUP($A74,'[1]Gesamt'!$A$4:$AG$251,14)),"",VLOOKUP($A74,'[1]Gesamt'!$A$4:$AG$251,14))</f>
      </c>
      <c r="K74" s="16">
        <f>IF(OR(M74="",M74=99999),"",RANK(M74,M:M,1))</f>
      </c>
      <c r="L74" s="4">
        <v>172</v>
      </c>
      <c r="M74" s="17">
        <f>IF(J74="","",ROUND(J74,2))</f>
      </c>
    </row>
    <row r="75" spans="1:13" ht="12" customHeight="1">
      <c r="A75" s="15">
        <f>IF(AND('[1]Gesamt'!$D76="x",'[1]Gesamt'!$A76&lt;189,'[1]Gesamt'!E76="x"),'[1]Gesamt'!A76,"")</f>
      </c>
      <c r="B75" s="15">
        <f>IF(ISERROR(VLOOKUP($A75,'[1]Gesamt'!$A$4:$AG$251,2)),"",VLOOKUP($A75,'[1]Gesamt'!$A$4:$AG$251,2))</f>
      </c>
      <c r="C75" s="15">
        <f>IF(ISERROR(VLOOKUP($A75,'[1]Gesamt'!$A$4:$AG$251,3)),"",VLOOKUP($A75,'[1]Gesamt'!$A$4:$AG$251,3))</f>
      </c>
      <c r="D75" s="15">
        <f>IF(ISERROR(VLOOKUP($A75,'[1]Gesamt'!$A$4:$AG$251,29)),"",VLOOKUP($A75,'[1]Gesamt'!$A$4:$AG$251,29))</f>
      </c>
      <c r="E75" s="3">
        <f>IF(ISERROR(VLOOKUP($A75,'[1]Gesamt'!$A$4:$AG$251,9)),"",VLOOKUP($A75,'[1]Gesamt'!$A$4:$AG$251,9))</f>
      </c>
      <c r="F75" s="3">
        <f>IF(ISERROR(VLOOKUP($A75,'[1]Gesamt'!$A$4:$AG$251,10)),"",VLOOKUP($A75,'[1]Gesamt'!$A$4:$AG$251,10))</f>
      </c>
      <c r="G75" s="3">
        <f>IF(ISERROR(VLOOKUP($A75,'[1]Gesamt'!$A$4:$AG$251,11)),"",VLOOKUP($A75,'[1]Gesamt'!$A$4:$AG$251,11))</f>
      </c>
      <c r="H75" s="3">
        <f>IF(ISERROR(VLOOKUP($A75,'[1]Gesamt'!$A$4:$AG$251,12)),"",VLOOKUP($A75,'[1]Gesamt'!$A$4:$AG$251,12))</f>
      </c>
      <c r="I75" s="3">
        <f>IF(ISERROR(VLOOKUP($A75,'[1]Gesamt'!$A$4:$AG$251,13)),"",VLOOKUP($A75,'[1]Gesamt'!$A$4:$AG$251,13))</f>
      </c>
      <c r="J75" s="3">
        <f>IF(ISERROR(VLOOKUP($A75,'[1]Gesamt'!$A$4:$AG$251,14)),"",VLOOKUP($A75,'[1]Gesamt'!$A$4:$AG$251,14))</f>
      </c>
      <c r="K75" s="16">
        <f>IF(OR(M75="",M75=99999),"",RANK(M75,M:M,1))</f>
      </c>
      <c r="L75" s="4">
        <v>173</v>
      </c>
      <c r="M75" s="17">
        <f>IF(J75="","",ROUND(J75,2))</f>
      </c>
    </row>
    <row r="76" spans="1:13" ht="12" customHeight="1">
      <c r="A76" s="15">
        <f>IF(AND('[1]Gesamt'!$D77="x",'[1]Gesamt'!$A77&lt;189,'[1]Gesamt'!E77="x"),'[1]Gesamt'!A77,"")</f>
      </c>
      <c r="B76" s="15">
        <f>IF(ISERROR(VLOOKUP($A76,'[1]Gesamt'!$A$4:$AG$251,2)),"",VLOOKUP($A76,'[1]Gesamt'!$A$4:$AG$251,2))</f>
      </c>
      <c r="C76" s="15">
        <f>IF(ISERROR(VLOOKUP($A76,'[1]Gesamt'!$A$4:$AG$251,3)),"",VLOOKUP($A76,'[1]Gesamt'!$A$4:$AG$251,3))</f>
      </c>
      <c r="D76" s="15">
        <f>IF(ISERROR(VLOOKUP($A76,'[1]Gesamt'!$A$4:$AG$251,29)),"",VLOOKUP($A76,'[1]Gesamt'!$A$4:$AG$251,29))</f>
      </c>
      <c r="E76" s="3">
        <f>IF(ISERROR(VLOOKUP($A76,'[1]Gesamt'!$A$4:$AG$251,9)),"",VLOOKUP($A76,'[1]Gesamt'!$A$4:$AG$251,9))</f>
      </c>
      <c r="F76" s="3">
        <f>IF(ISERROR(VLOOKUP($A76,'[1]Gesamt'!$A$4:$AG$251,10)),"",VLOOKUP($A76,'[1]Gesamt'!$A$4:$AG$251,10))</f>
      </c>
      <c r="G76" s="3">
        <f>IF(ISERROR(VLOOKUP($A76,'[1]Gesamt'!$A$4:$AG$251,11)),"",VLOOKUP($A76,'[1]Gesamt'!$A$4:$AG$251,11))</f>
      </c>
      <c r="H76" s="3">
        <f>IF(ISERROR(VLOOKUP($A76,'[1]Gesamt'!$A$4:$AG$251,12)),"",VLOOKUP($A76,'[1]Gesamt'!$A$4:$AG$251,12))</f>
      </c>
      <c r="I76" s="3">
        <f>IF(ISERROR(VLOOKUP($A76,'[1]Gesamt'!$A$4:$AG$251,13)),"",VLOOKUP($A76,'[1]Gesamt'!$A$4:$AG$251,13))</f>
      </c>
      <c r="J76" s="3">
        <f>IF(ISERROR(VLOOKUP($A76,'[1]Gesamt'!$A$4:$AG$251,14)),"",VLOOKUP($A76,'[1]Gesamt'!$A$4:$AG$251,14))</f>
      </c>
      <c r="K76" s="16">
        <f>IF(OR(M76="",M76=99999),"",RANK(M76,M:M,1))</f>
      </c>
      <c r="L76" s="4">
        <v>174</v>
      </c>
      <c r="M76" s="17">
        <f>IF(J76="","",ROUND(J76,2))</f>
      </c>
    </row>
    <row r="77" spans="1:13" ht="12" customHeight="1">
      <c r="A77" s="15">
        <f>IF(AND('[1]Gesamt'!$D78="x",'[1]Gesamt'!$A78&lt;189,'[1]Gesamt'!E78="x"),'[1]Gesamt'!A78,"")</f>
      </c>
      <c r="B77" s="15">
        <f>IF(ISERROR(VLOOKUP($A77,'[1]Gesamt'!$A$4:$AG$251,2)),"",VLOOKUP($A77,'[1]Gesamt'!$A$4:$AG$251,2))</f>
      </c>
      <c r="C77" s="15">
        <f>IF(ISERROR(VLOOKUP($A77,'[1]Gesamt'!$A$4:$AG$251,3)),"",VLOOKUP($A77,'[1]Gesamt'!$A$4:$AG$251,3))</f>
      </c>
      <c r="D77" s="15">
        <f>IF(ISERROR(VLOOKUP($A77,'[1]Gesamt'!$A$4:$AG$251,29)),"",VLOOKUP($A77,'[1]Gesamt'!$A$4:$AG$251,29))</f>
      </c>
      <c r="E77" s="3">
        <f>IF(ISERROR(VLOOKUP($A77,'[1]Gesamt'!$A$4:$AG$251,9)),"",VLOOKUP($A77,'[1]Gesamt'!$A$4:$AG$251,9))</f>
      </c>
      <c r="F77" s="3">
        <f>IF(ISERROR(VLOOKUP($A77,'[1]Gesamt'!$A$4:$AG$251,10)),"",VLOOKUP($A77,'[1]Gesamt'!$A$4:$AG$251,10))</f>
      </c>
      <c r="G77" s="3">
        <f>IF(ISERROR(VLOOKUP($A77,'[1]Gesamt'!$A$4:$AG$251,11)),"",VLOOKUP($A77,'[1]Gesamt'!$A$4:$AG$251,11))</f>
      </c>
      <c r="H77" s="3">
        <f>IF(ISERROR(VLOOKUP($A77,'[1]Gesamt'!$A$4:$AG$251,12)),"",VLOOKUP($A77,'[1]Gesamt'!$A$4:$AG$251,12))</f>
      </c>
      <c r="I77" s="3">
        <f>IF(ISERROR(VLOOKUP($A77,'[1]Gesamt'!$A$4:$AG$251,13)),"",VLOOKUP($A77,'[1]Gesamt'!$A$4:$AG$251,13))</f>
      </c>
      <c r="J77" s="3">
        <f>IF(ISERROR(VLOOKUP($A77,'[1]Gesamt'!$A$4:$AG$251,14)),"",VLOOKUP($A77,'[1]Gesamt'!$A$4:$AG$251,14))</f>
      </c>
      <c r="K77" s="16">
        <f>IF(OR(M77="",M77=99999),"",RANK(M77,M:M,1))</f>
      </c>
      <c r="L77" s="4">
        <v>175</v>
      </c>
      <c r="M77" s="17">
        <f>IF(J77="","",ROUND(J77,2))</f>
      </c>
    </row>
    <row r="78" spans="1:13" ht="12" customHeight="1">
      <c r="A78" s="15">
        <f>IF(AND('[1]Gesamt'!$D79="x",'[1]Gesamt'!$A79&lt;189,'[1]Gesamt'!E79="x"),'[1]Gesamt'!A79,"")</f>
      </c>
      <c r="B78" s="15">
        <f>IF(ISERROR(VLOOKUP($A78,'[1]Gesamt'!$A$4:$AG$251,2)),"",VLOOKUP($A78,'[1]Gesamt'!$A$4:$AG$251,2))</f>
      </c>
      <c r="C78" s="15">
        <f>IF(ISERROR(VLOOKUP($A78,'[1]Gesamt'!$A$4:$AG$251,3)),"",VLOOKUP($A78,'[1]Gesamt'!$A$4:$AG$251,3))</f>
      </c>
      <c r="D78" s="15">
        <f>IF(ISERROR(VLOOKUP($A78,'[1]Gesamt'!$A$4:$AG$251,29)),"",VLOOKUP($A78,'[1]Gesamt'!$A$4:$AG$251,29))</f>
      </c>
      <c r="E78" s="3">
        <f>IF(ISERROR(VLOOKUP($A78,'[1]Gesamt'!$A$4:$AG$251,9)),"",VLOOKUP($A78,'[1]Gesamt'!$A$4:$AG$251,9))</f>
      </c>
      <c r="F78" s="3">
        <f>IF(ISERROR(VLOOKUP($A78,'[1]Gesamt'!$A$4:$AG$251,10)),"",VLOOKUP($A78,'[1]Gesamt'!$A$4:$AG$251,10))</f>
      </c>
      <c r="G78" s="3">
        <f>IF(ISERROR(VLOOKUP($A78,'[1]Gesamt'!$A$4:$AG$251,11)),"",VLOOKUP($A78,'[1]Gesamt'!$A$4:$AG$251,11))</f>
      </c>
      <c r="H78" s="3">
        <f>IF(ISERROR(VLOOKUP($A78,'[1]Gesamt'!$A$4:$AG$251,12)),"",VLOOKUP($A78,'[1]Gesamt'!$A$4:$AG$251,12))</f>
      </c>
      <c r="I78" s="3">
        <f>IF(ISERROR(VLOOKUP($A78,'[1]Gesamt'!$A$4:$AG$251,13)),"",VLOOKUP($A78,'[1]Gesamt'!$A$4:$AG$251,13))</f>
      </c>
      <c r="J78" s="3">
        <f>IF(ISERROR(VLOOKUP($A78,'[1]Gesamt'!$A$4:$AG$251,14)),"",VLOOKUP($A78,'[1]Gesamt'!$A$4:$AG$251,14))</f>
      </c>
      <c r="K78" s="16">
        <f>IF(OR(M78="",M78=99999),"",RANK(M78,M:M,1))</f>
      </c>
      <c r="L78" s="4">
        <v>176</v>
      </c>
      <c r="M78" s="17">
        <f>IF(J78="","",ROUND(J78,2))</f>
      </c>
    </row>
    <row r="79" spans="1:13" ht="12" customHeight="1">
      <c r="A79" s="15">
        <f>IF(AND('[1]Gesamt'!$D80="x",'[1]Gesamt'!$A80&lt;189,'[1]Gesamt'!E80="x"),'[1]Gesamt'!A80,"")</f>
      </c>
      <c r="B79" s="15">
        <f>IF(ISERROR(VLOOKUP($A79,'[1]Gesamt'!$A$4:$AG$251,2)),"",VLOOKUP($A79,'[1]Gesamt'!$A$4:$AG$251,2))</f>
      </c>
      <c r="C79" s="15">
        <f>IF(ISERROR(VLOOKUP($A79,'[1]Gesamt'!$A$4:$AG$251,3)),"",VLOOKUP($A79,'[1]Gesamt'!$A$4:$AG$251,3))</f>
      </c>
      <c r="D79" s="15">
        <f>IF(ISERROR(VLOOKUP($A79,'[1]Gesamt'!$A$4:$AG$251,29)),"",VLOOKUP($A79,'[1]Gesamt'!$A$4:$AG$251,29))</f>
      </c>
      <c r="E79" s="3">
        <f>IF(ISERROR(VLOOKUP($A79,'[1]Gesamt'!$A$4:$AG$251,9)),"",VLOOKUP($A79,'[1]Gesamt'!$A$4:$AG$251,9))</f>
      </c>
      <c r="F79" s="3">
        <f>IF(ISERROR(VLOOKUP($A79,'[1]Gesamt'!$A$4:$AG$251,10)),"",VLOOKUP($A79,'[1]Gesamt'!$A$4:$AG$251,10))</f>
      </c>
      <c r="G79" s="3">
        <f>IF(ISERROR(VLOOKUP($A79,'[1]Gesamt'!$A$4:$AG$251,11)),"",VLOOKUP($A79,'[1]Gesamt'!$A$4:$AG$251,11))</f>
      </c>
      <c r="H79" s="3">
        <f>IF(ISERROR(VLOOKUP($A79,'[1]Gesamt'!$A$4:$AG$251,12)),"",VLOOKUP($A79,'[1]Gesamt'!$A$4:$AG$251,12))</f>
      </c>
      <c r="I79" s="3">
        <f>IF(ISERROR(VLOOKUP($A79,'[1]Gesamt'!$A$4:$AG$251,13)),"",VLOOKUP($A79,'[1]Gesamt'!$A$4:$AG$251,13))</f>
      </c>
      <c r="J79" s="3">
        <f>IF(ISERROR(VLOOKUP($A79,'[1]Gesamt'!$A$4:$AG$251,14)),"",VLOOKUP($A79,'[1]Gesamt'!$A$4:$AG$251,14))</f>
      </c>
      <c r="K79" s="16">
        <f>IF(OR(M79="",M79=99999),"",RANK(M79,M:M,1))</f>
      </c>
      <c r="L79" s="4">
        <v>177</v>
      </c>
      <c r="M79" s="17">
        <f>IF(J79="","",ROUND(J79,2))</f>
      </c>
    </row>
    <row r="80" spans="1:13" ht="12" customHeight="1">
      <c r="A80" s="15">
        <f>IF(AND('[1]Gesamt'!$D81="x",'[1]Gesamt'!$A81&lt;189,'[1]Gesamt'!E81="x"),'[1]Gesamt'!A81,"")</f>
      </c>
      <c r="B80" s="15">
        <f>IF(ISERROR(VLOOKUP($A80,'[1]Gesamt'!$A$4:$AG$251,2)),"",VLOOKUP($A80,'[1]Gesamt'!$A$4:$AG$251,2))</f>
      </c>
      <c r="C80" s="15">
        <f>IF(ISERROR(VLOOKUP($A80,'[1]Gesamt'!$A$4:$AG$251,3)),"",VLOOKUP($A80,'[1]Gesamt'!$A$4:$AG$251,3))</f>
      </c>
      <c r="D80" s="15">
        <f>IF(ISERROR(VLOOKUP($A80,'[1]Gesamt'!$A$4:$AG$251,29)),"",VLOOKUP($A80,'[1]Gesamt'!$A$4:$AG$251,29))</f>
      </c>
      <c r="E80" s="3">
        <f>IF(ISERROR(VLOOKUP($A80,'[1]Gesamt'!$A$4:$AG$251,9)),"",VLOOKUP($A80,'[1]Gesamt'!$A$4:$AG$251,9))</f>
      </c>
      <c r="F80" s="3">
        <f>IF(ISERROR(VLOOKUP($A80,'[1]Gesamt'!$A$4:$AG$251,10)),"",VLOOKUP($A80,'[1]Gesamt'!$A$4:$AG$251,10))</f>
      </c>
      <c r="G80" s="3">
        <f>IF(ISERROR(VLOOKUP($A80,'[1]Gesamt'!$A$4:$AG$251,11)),"",VLOOKUP($A80,'[1]Gesamt'!$A$4:$AG$251,11))</f>
      </c>
      <c r="H80" s="3">
        <f>IF(ISERROR(VLOOKUP($A80,'[1]Gesamt'!$A$4:$AG$251,12)),"",VLOOKUP($A80,'[1]Gesamt'!$A$4:$AG$251,12))</f>
      </c>
      <c r="I80" s="3">
        <f>IF(ISERROR(VLOOKUP($A80,'[1]Gesamt'!$A$4:$AG$251,13)),"",VLOOKUP($A80,'[1]Gesamt'!$A$4:$AG$251,13))</f>
      </c>
      <c r="J80" s="3">
        <f>IF(ISERROR(VLOOKUP($A80,'[1]Gesamt'!$A$4:$AG$251,14)),"",VLOOKUP($A80,'[1]Gesamt'!$A$4:$AG$251,14))</f>
      </c>
      <c r="K80" s="16">
        <f>IF(OR(M80="",M80=99999),"",RANK(M80,M:M,1))</f>
      </c>
      <c r="L80" s="4">
        <v>178</v>
      </c>
      <c r="M80" s="17">
        <f>IF(J80="","",ROUND(J80,2))</f>
      </c>
    </row>
    <row r="81" spans="1:13" ht="12" customHeight="1">
      <c r="A81" s="15">
        <f>IF(AND('[1]Gesamt'!$D82="x",'[1]Gesamt'!$A82&lt;189,'[1]Gesamt'!E82="x"),'[1]Gesamt'!A82,"")</f>
      </c>
      <c r="B81" s="15">
        <f>IF(ISERROR(VLOOKUP($A81,'[1]Gesamt'!$A$4:$AG$251,2)),"",VLOOKUP($A81,'[1]Gesamt'!$A$4:$AG$251,2))</f>
      </c>
      <c r="C81" s="15">
        <f>IF(ISERROR(VLOOKUP($A81,'[1]Gesamt'!$A$4:$AG$251,3)),"",VLOOKUP($A81,'[1]Gesamt'!$A$4:$AG$251,3))</f>
      </c>
      <c r="D81" s="15">
        <f>IF(ISERROR(VLOOKUP($A81,'[1]Gesamt'!$A$4:$AG$251,29)),"",VLOOKUP($A81,'[1]Gesamt'!$A$4:$AG$251,29))</f>
      </c>
      <c r="E81" s="3">
        <f>IF(ISERROR(VLOOKUP($A81,'[1]Gesamt'!$A$4:$AG$251,9)),"",VLOOKUP($A81,'[1]Gesamt'!$A$4:$AG$251,9))</f>
      </c>
      <c r="F81" s="3">
        <f>IF(ISERROR(VLOOKUP($A81,'[1]Gesamt'!$A$4:$AG$251,10)),"",VLOOKUP($A81,'[1]Gesamt'!$A$4:$AG$251,10))</f>
      </c>
      <c r="G81" s="3">
        <f>IF(ISERROR(VLOOKUP($A81,'[1]Gesamt'!$A$4:$AG$251,11)),"",VLOOKUP($A81,'[1]Gesamt'!$A$4:$AG$251,11))</f>
      </c>
      <c r="H81" s="3">
        <f>IF(ISERROR(VLOOKUP($A81,'[1]Gesamt'!$A$4:$AG$251,12)),"",VLOOKUP($A81,'[1]Gesamt'!$A$4:$AG$251,12))</f>
      </c>
      <c r="I81" s="3">
        <f>IF(ISERROR(VLOOKUP($A81,'[1]Gesamt'!$A$4:$AG$251,13)),"",VLOOKUP($A81,'[1]Gesamt'!$A$4:$AG$251,13))</f>
      </c>
      <c r="J81" s="3">
        <f>IF(ISERROR(VLOOKUP($A81,'[1]Gesamt'!$A$4:$AG$251,14)),"",VLOOKUP($A81,'[1]Gesamt'!$A$4:$AG$251,14))</f>
      </c>
      <c r="K81" s="16">
        <f>IF(OR(M81="",M81=99999),"",RANK(M81,M:M,1))</f>
      </c>
      <c r="L81" s="4">
        <v>179</v>
      </c>
      <c r="M81" s="17">
        <f>IF(J81="","",ROUND(J81,2))</f>
      </c>
    </row>
    <row r="82" spans="1:13" ht="12" customHeight="1">
      <c r="A82" s="15">
        <f>IF(AND('[1]Gesamt'!$D83="x",'[1]Gesamt'!$A83&lt;189,'[1]Gesamt'!E83="x"),'[1]Gesamt'!A83,"")</f>
      </c>
      <c r="B82" s="15">
        <f>IF(ISERROR(VLOOKUP($A82,'[1]Gesamt'!$A$4:$AG$251,2)),"",VLOOKUP($A82,'[1]Gesamt'!$A$4:$AG$251,2))</f>
      </c>
      <c r="C82" s="15">
        <f>IF(ISERROR(VLOOKUP($A82,'[1]Gesamt'!$A$4:$AG$251,3)),"",VLOOKUP($A82,'[1]Gesamt'!$A$4:$AG$251,3))</f>
      </c>
      <c r="D82" s="15">
        <f>IF(ISERROR(VLOOKUP($A82,'[1]Gesamt'!$A$4:$AG$251,29)),"",VLOOKUP($A82,'[1]Gesamt'!$A$4:$AG$251,29))</f>
      </c>
      <c r="E82" s="3">
        <f>IF(ISERROR(VLOOKUP($A82,'[1]Gesamt'!$A$4:$AG$251,9)),"",VLOOKUP($A82,'[1]Gesamt'!$A$4:$AG$251,9))</f>
      </c>
      <c r="F82" s="3">
        <f>IF(ISERROR(VLOOKUP($A82,'[1]Gesamt'!$A$4:$AG$251,10)),"",VLOOKUP($A82,'[1]Gesamt'!$A$4:$AG$251,10))</f>
      </c>
      <c r="G82" s="3">
        <f>IF(ISERROR(VLOOKUP($A82,'[1]Gesamt'!$A$4:$AG$251,11)),"",VLOOKUP($A82,'[1]Gesamt'!$A$4:$AG$251,11))</f>
      </c>
      <c r="H82" s="3">
        <f>IF(ISERROR(VLOOKUP($A82,'[1]Gesamt'!$A$4:$AG$251,12)),"",VLOOKUP($A82,'[1]Gesamt'!$A$4:$AG$251,12))</f>
      </c>
      <c r="I82" s="3">
        <f>IF(ISERROR(VLOOKUP($A82,'[1]Gesamt'!$A$4:$AG$251,13)),"",VLOOKUP($A82,'[1]Gesamt'!$A$4:$AG$251,13))</f>
      </c>
      <c r="J82" s="3">
        <f>IF(ISERROR(VLOOKUP($A82,'[1]Gesamt'!$A$4:$AG$251,14)),"",VLOOKUP($A82,'[1]Gesamt'!$A$4:$AG$251,14))</f>
      </c>
      <c r="K82" s="16">
        <f>IF(OR(M82="",M82=99999),"",RANK(M82,M:M,1))</f>
      </c>
      <c r="L82" s="4">
        <v>180</v>
      </c>
      <c r="M82" s="17">
        <f>IF(J82="","",ROUND(J82,2))</f>
      </c>
    </row>
    <row r="83" spans="1:13" ht="12" customHeight="1">
      <c r="A83" s="15">
        <f>IF(AND('[1]Gesamt'!$D84="x",'[1]Gesamt'!$A84&lt;189,'[1]Gesamt'!E84="x"),'[1]Gesamt'!A84,"")</f>
      </c>
      <c r="B83" s="15">
        <f>IF(ISERROR(VLOOKUP($A83,'[1]Gesamt'!$A$4:$AG$251,2)),"",VLOOKUP($A83,'[1]Gesamt'!$A$4:$AG$251,2))</f>
      </c>
      <c r="C83" s="15">
        <f>IF(ISERROR(VLOOKUP($A83,'[1]Gesamt'!$A$4:$AG$251,3)),"",VLOOKUP($A83,'[1]Gesamt'!$A$4:$AG$251,3))</f>
      </c>
      <c r="D83" s="15">
        <f>IF(ISERROR(VLOOKUP($A83,'[1]Gesamt'!$A$4:$AG$251,29)),"",VLOOKUP($A83,'[1]Gesamt'!$A$4:$AG$251,29))</f>
      </c>
      <c r="E83" s="3">
        <f>IF(ISERROR(VLOOKUP($A83,'[1]Gesamt'!$A$4:$AG$251,9)),"",VLOOKUP($A83,'[1]Gesamt'!$A$4:$AG$251,9))</f>
      </c>
      <c r="F83" s="3">
        <f>IF(ISERROR(VLOOKUP($A83,'[1]Gesamt'!$A$4:$AG$251,10)),"",VLOOKUP($A83,'[1]Gesamt'!$A$4:$AG$251,10))</f>
      </c>
      <c r="G83" s="3">
        <f>IF(ISERROR(VLOOKUP($A83,'[1]Gesamt'!$A$4:$AG$251,11)),"",VLOOKUP($A83,'[1]Gesamt'!$A$4:$AG$251,11))</f>
      </c>
      <c r="H83" s="3">
        <f>IF(ISERROR(VLOOKUP($A83,'[1]Gesamt'!$A$4:$AG$251,12)),"",VLOOKUP($A83,'[1]Gesamt'!$A$4:$AG$251,12))</f>
      </c>
      <c r="I83" s="3">
        <f>IF(ISERROR(VLOOKUP($A83,'[1]Gesamt'!$A$4:$AG$251,13)),"",VLOOKUP($A83,'[1]Gesamt'!$A$4:$AG$251,13))</f>
      </c>
      <c r="J83" s="3">
        <f>IF(ISERROR(VLOOKUP($A83,'[1]Gesamt'!$A$4:$AG$251,14)),"",VLOOKUP($A83,'[1]Gesamt'!$A$4:$AG$251,14))</f>
      </c>
      <c r="K83" s="16">
        <f>IF(OR(M83="",M83=99999),"",RANK(M83,M:M,1))</f>
      </c>
      <c r="L83" s="4">
        <v>181</v>
      </c>
      <c r="M83" s="17">
        <f>IF(J83="","",ROUND(J83,2))</f>
      </c>
    </row>
    <row r="84" spans="1:13" ht="12" customHeight="1">
      <c r="A84" s="15">
        <f>IF(AND('[1]Gesamt'!$D85="x",'[1]Gesamt'!$A85&lt;189,'[1]Gesamt'!E85="x"),'[1]Gesamt'!A85,"")</f>
      </c>
      <c r="B84" s="15">
        <f>IF(ISERROR(VLOOKUP($A84,'[1]Gesamt'!$A$4:$AG$251,2)),"",VLOOKUP($A84,'[1]Gesamt'!$A$4:$AG$251,2))</f>
      </c>
      <c r="C84" s="15">
        <f>IF(ISERROR(VLOOKUP($A84,'[1]Gesamt'!$A$4:$AG$251,3)),"",VLOOKUP($A84,'[1]Gesamt'!$A$4:$AG$251,3))</f>
      </c>
      <c r="D84" s="15">
        <f>IF(ISERROR(VLOOKUP($A84,'[1]Gesamt'!$A$4:$AG$251,29)),"",VLOOKUP($A84,'[1]Gesamt'!$A$4:$AG$251,29))</f>
      </c>
      <c r="E84" s="3">
        <f>IF(ISERROR(VLOOKUP($A84,'[1]Gesamt'!$A$4:$AG$251,9)),"",VLOOKUP($A84,'[1]Gesamt'!$A$4:$AG$251,9))</f>
      </c>
      <c r="F84" s="3">
        <f>IF(ISERROR(VLOOKUP($A84,'[1]Gesamt'!$A$4:$AG$251,10)),"",VLOOKUP($A84,'[1]Gesamt'!$A$4:$AG$251,10))</f>
      </c>
      <c r="G84" s="3">
        <f>IF(ISERROR(VLOOKUP($A84,'[1]Gesamt'!$A$4:$AG$251,11)),"",VLOOKUP($A84,'[1]Gesamt'!$A$4:$AG$251,11))</f>
      </c>
      <c r="H84" s="3">
        <f>IF(ISERROR(VLOOKUP($A84,'[1]Gesamt'!$A$4:$AG$251,12)),"",VLOOKUP($A84,'[1]Gesamt'!$A$4:$AG$251,12))</f>
      </c>
      <c r="I84" s="3">
        <f>IF(ISERROR(VLOOKUP($A84,'[1]Gesamt'!$A$4:$AG$251,13)),"",VLOOKUP($A84,'[1]Gesamt'!$A$4:$AG$251,13))</f>
      </c>
      <c r="J84" s="3">
        <f>IF(ISERROR(VLOOKUP($A84,'[1]Gesamt'!$A$4:$AG$251,14)),"",VLOOKUP($A84,'[1]Gesamt'!$A$4:$AG$251,14))</f>
      </c>
      <c r="K84" s="16">
        <f>IF(OR(M84="",M84=99999),"",RANK(M84,M:M,1))</f>
      </c>
      <c r="L84" s="4">
        <v>182</v>
      </c>
      <c r="M84" s="17">
        <f>IF(J84="","",ROUND(J84,2))</f>
      </c>
    </row>
    <row r="85" spans="1:13" ht="12" customHeight="1">
      <c r="A85" s="15">
        <f>IF(AND('[1]Gesamt'!$D86="x",'[1]Gesamt'!$A86&lt;189,'[1]Gesamt'!E86="x"),'[1]Gesamt'!A86,"")</f>
      </c>
      <c r="B85" s="15">
        <f>IF(ISERROR(VLOOKUP($A85,'[1]Gesamt'!$A$4:$AG$251,2)),"",VLOOKUP($A85,'[1]Gesamt'!$A$4:$AG$251,2))</f>
      </c>
      <c r="C85" s="15">
        <f>IF(ISERROR(VLOOKUP($A85,'[1]Gesamt'!$A$4:$AG$251,3)),"",VLOOKUP($A85,'[1]Gesamt'!$A$4:$AG$251,3))</f>
      </c>
      <c r="D85" s="15">
        <f>IF(ISERROR(VLOOKUP($A85,'[1]Gesamt'!$A$4:$AG$251,29)),"",VLOOKUP($A85,'[1]Gesamt'!$A$4:$AG$251,29))</f>
      </c>
      <c r="E85" s="3">
        <f>IF(ISERROR(VLOOKUP($A85,'[1]Gesamt'!$A$4:$AG$251,9)),"",VLOOKUP($A85,'[1]Gesamt'!$A$4:$AG$251,9))</f>
      </c>
      <c r="F85" s="3">
        <f>IF(ISERROR(VLOOKUP($A85,'[1]Gesamt'!$A$4:$AG$251,10)),"",VLOOKUP($A85,'[1]Gesamt'!$A$4:$AG$251,10))</f>
      </c>
      <c r="G85" s="3">
        <f>IF(ISERROR(VLOOKUP($A85,'[1]Gesamt'!$A$4:$AG$251,11)),"",VLOOKUP($A85,'[1]Gesamt'!$A$4:$AG$251,11))</f>
      </c>
      <c r="H85" s="3">
        <f>IF(ISERROR(VLOOKUP($A85,'[1]Gesamt'!$A$4:$AG$251,12)),"",VLOOKUP($A85,'[1]Gesamt'!$A$4:$AG$251,12))</f>
      </c>
      <c r="I85" s="3">
        <f>IF(ISERROR(VLOOKUP($A85,'[1]Gesamt'!$A$4:$AG$251,13)),"",VLOOKUP($A85,'[1]Gesamt'!$A$4:$AG$251,13))</f>
      </c>
      <c r="J85" s="3">
        <f>IF(ISERROR(VLOOKUP($A85,'[1]Gesamt'!$A$4:$AG$251,14)),"",VLOOKUP($A85,'[1]Gesamt'!$A$4:$AG$251,14))</f>
      </c>
      <c r="K85" s="16">
        <f>IF(OR(M85="",M85=99999),"",RANK(M85,M:M,1))</f>
      </c>
      <c r="L85" s="4">
        <v>183</v>
      </c>
      <c r="M85" s="17">
        <f>IF(J85="","",ROUND(J85,2))</f>
      </c>
    </row>
    <row r="86" spans="1:13" ht="12" customHeight="1">
      <c r="A86" s="15">
        <f>IF(AND('[1]Gesamt'!$D87="x",'[1]Gesamt'!$A87&lt;189,'[1]Gesamt'!E87="x"),'[1]Gesamt'!A87,"")</f>
      </c>
      <c r="B86" s="15">
        <f>IF(ISERROR(VLOOKUP($A86,'[1]Gesamt'!$A$4:$AG$251,2)),"",VLOOKUP($A86,'[1]Gesamt'!$A$4:$AG$251,2))</f>
      </c>
      <c r="C86" s="15">
        <f>IF(ISERROR(VLOOKUP($A86,'[1]Gesamt'!$A$4:$AG$251,3)),"",VLOOKUP($A86,'[1]Gesamt'!$A$4:$AG$251,3))</f>
      </c>
      <c r="D86" s="15">
        <f>IF(ISERROR(VLOOKUP($A86,'[1]Gesamt'!$A$4:$AG$251,29)),"",VLOOKUP($A86,'[1]Gesamt'!$A$4:$AG$251,29))</f>
      </c>
      <c r="E86" s="3">
        <f>IF(ISERROR(VLOOKUP($A86,'[1]Gesamt'!$A$4:$AG$251,9)),"",VLOOKUP($A86,'[1]Gesamt'!$A$4:$AG$251,9))</f>
      </c>
      <c r="F86" s="3">
        <f>IF(ISERROR(VLOOKUP($A86,'[1]Gesamt'!$A$4:$AG$251,10)),"",VLOOKUP($A86,'[1]Gesamt'!$A$4:$AG$251,10))</f>
      </c>
      <c r="G86" s="3">
        <f>IF(ISERROR(VLOOKUP($A86,'[1]Gesamt'!$A$4:$AG$251,11)),"",VLOOKUP($A86,'[1]Gesamt'!$A$4:$AG$251,11))</f>
      </c>
      <c r="H86" s="3">
        <f>IF(ISERROR(VLOOKUP($A86,'[1]Gesamt'!$A$4:$AG$251,12)),"",VLOOKUP($A86,'[1]Gesamt'!$A$4:$AG$251,12))</f>
      </c>
      <c r="I86" s="3">
        <f>IF(ISERROR(VLOOKUP($A86,'[1]Gesamt'!$A$4:$AG$251,13)),"",VLOOKUP($A86,'[1]Gesamt'!$A$4:$AG$251,13))</f>
      </c>
      <c r="J86" s="3">
        <f>IF(ISERROR(VLOOKUP($A86,'[1]Gesamt'!$A$4:$AG$251,14)),"",VLOOKUP($A86,'[1]Gesamt'!$A$4:$AG$251,14))</f>
      </c>
      <c r="K86" s="16">
        <f>IF(OR(M86="",M86=99999),"",RANK(M86,M:M,1))</f>
      </c>
      <c r="L86" s="4">
        <v>184</v>
      </c>
      <c r="M86" s="17">
        <f>IF(J86="","",ROUND(J86,2))</f>
      </c>
    </row>
    <row r="87" spans="1:13" ht="12" customHeight="1">
      <c r="A87" s="15">
        <f>IF(AND('[1]Gesamt'!$D88="x",'[1]Gesamt'!$A88&lt;189,'[1]Gesamt'!E88="x"),'[1]Gesamt'!A88,"")</f>
      </c>
      <c r="B87" s="15">
        <f>IF(ISERROR(VLOOKUP($A87,'[1]Gesamt'!$A$4:$AG$251,2)),"",VLOOKUP($A87,'[1]Gesamt'!$A$4:$AG$251,2))</f>
      </c>
      <c r="C87" s="15">
        <f>IF(ISERROR(VLOOKUP($A87,'[1]Gesamt'!$A$4:$AG$251,3)),"",VLOOKUP($A87,'[1]Gesamt'!$A$4:$AG$251,3))</f>
      </c>
      <c r="D87" s="15">
        <f>IF(ISERROR(VLOOKUP($A87,'[1]Gesamt'!$A$4:$AG$251,29)),"",VLOOKUP($A87,'[1]Gesamt'!$A$4:$AG$251,29))</f>
      </c>
      <c r="E87" s="3">
        <f>IF(ISERROR(VLOOKUP($A87,'[1]Gesamt'!$A$4:$AG$251,9)),"",VLOOKUP($A87,'[1]Gesamt'!$A$4:$AG$251,9))</f>
      </c>
      <c r="F87" s="3">
        <f>IF(ISERROR(VLOOKUP($A87,'[1]Gesamt'!$A$4:$AG$251,10)),"",VLOOKUP($A87,'[1]Gesamt'!$A$4:$AG$251,10))</f>
      </c>
      <c r="G87" s="3">
        <f>IF(ISERROR(VLOOKUP($A87,'[1]Gesamt'!$A$4:$AG$251,11)),"",VLOOKUP($A87,'[1]Gesamt'!$A$4:$AG$251,11))</f>
      </c>
      <c r="H87" s="3">
        <f>IF(ISERROR(VLOOKUP($A87,'[1]Gesamt'!$A$4:$AG$251,12)),"",VLOOKUP($A87,'[1]Gesamt'!$A$4:$AG$251,12))</f>
      </c>
      <c r="I87" s="3">
        <f>IF(ISERROR(VLOOKUP($A87,'[1]Gesamt'!$A$4:$AG$251,13)),"",VLOOKUP($A87,'[1]Gesamt'!$A$4:$AG$251,13))</f>
      </c>
      <c r="J87" s="3">
        <f>IF(ISERROR(VLOOKUP($A87,'[1]Gesamt'!$A$4:$AG$251,14)),"",VLOOKUP($A87,'[1]Gesamt'!$A$4:$AG$251,14))</f>
      </c>
      <c r="K87" s="16">
        <f>IF(OR(M87="",M87=99999),"",RANK(M87,M:M,1))</f>
      </c>
      <c r="L87" s="4">
        <v>185</v>
      </c>
      <c r="M87" s="17">
        <f>IF(J87="","",ROUND(J87,2))</f>
      </c>
    </row>
    <row r="88" spans="1:13" ht="12" customHeight="1">
      <c r="A88" s="15">
        <f>IF(AND('[1]Gesamt'!$D89="x",'[1]Gesamt'!$A89&lt;189,'[1]Gesamt'!E89="x"),'[1]Gesamt'!A89,"")</f>
      </c>
      <c r="B88" s="15">
        <f>IF(ISERROR(VLOOKUP($A88,'[1]Gesamt'!$A$4:$AG$251,2)),"",VLOOKUP($A88,'[1]Gesamt'!$A$4:$AG$251,2))</f>
      </c>
      <c r="C88" s="15">
        <f>IF(ISERROR(VLOOKUP($A88,'[1]Gesamt'!$A$4:$AG$251,3)),"",VLOOKUP($A88,'[1]Gesamt'!$A$4:$AG$251,3))</f>
      </c>
      <c r="D88" s="15">
        <f>IF(ISERROR(VLOOKUP($A88,'[1]Gesamt'!$A$4:$AG$251,29)),"",VLOOKUP($A88,'[1]Gesamt'!$A$4:$AG$251,29))</f>
      </c>
      <c r="E88" s="3">
        <f>IF(ISERROR(VLOOKUP($A88,'[1]Gesamt'!$A$4:$AG$251,9)),"",VLOOKUP($A88,'[1]Gesamt'!$A$4:$AG$251,9))</f>
      </c>
      <c r="F88" s="3">
        <f>IF(ISERROR(VLOOKUP($A88,'[1]Gesamt'!$A$4:$AG$251,10)),"",VLOOKUP($A88,'[1]Gesamt'!$A$4:$AG$251,10))</f>
      </c>
      <c r="G88" s="3">
        <f>IF(ISERROR(VLOOKUP($A88,'[1]Gesamt'!$A$4:$AG$251,11)),"",VLOOKUP($A88,'[1]Gesamt'!$A$4:$AG$251,11))</f>
      </c>
      <c r="H88" s="3">
        <f>IF(ISERROR(VLOOKUP($A88,'[1]Gesamt'!$A$4:$AG$251,12)),"",VLOOKUP($A88,'[1]Gesamt'!$A$4:$AG$251,12))</f>
      </c>
      <c r="I88" s="3">
        <f>IF(ISERROR(VLOOKUP($A88,'[1]Gesamt'!$A$4:$AG$251,13)),"",VLOOKUP($A88,'[1]Gesamt'!$A$4:$AG$251,13))</f>
      </c>
      <c r="J88" s="3">
        <f>IF(ISERROR(VLOOKUP($A88,'[1]Gesamt'!$A$4:$AG$251,14)),"",VLOOKUP($A88,'[1]Gesamt'!$A$4:$AG$251,14))</f>
      </c>
      <c r="K88" s="16">
        <f>IF(OR(M88="",M88=99999),"",RANK(M88,M:M,1))</f>
      </c>
      <c r="L88" s="4">
        <v>186</v>
      </c>
      <c r="M88" s="17">
        <f>IF(J88="","",ROUND(J88,2))</f>
      </c>
    </row>
    <row r="89" spans="1:13" ht="12" customHeight="1">
      <c r="A89" s="15">
        <f>IF(AND('[1]Gesamt'!$D90="x",'[1]Gesamt'!$A90&lt;189,'[1]Gesamt'!E90="x"),'[1]Gesamt'!A90,"")</f>
      </c>
      <c r="B89" s="15">
        <f>IF(ISERROR(VLOOKUP($A89,'[1]Gesamt'!$A$4:$AG$251,2)),"",VLOOKUP($A89,'[1]Gesamt'!$A$4:$AG$251,2))</f>
      </c>
      <c r="C89" s="15">
        <f>IF(ISERROR(VLOOKUP($A89,'[1]Gesamt'!$A$4:$AG$251,3)),"",VLOOKUP($A89,'[1]Gesamt'!$A$4:$AG$251,3))</f>
      </c>
      <c r="D89" s="15">
        <f>IF(ISERROR(VLOOKUP($A89,'[1]Gesamt'!$A$4:$AG$251,29)),"",VLOOKUP($A89,'[1]Gesamt'!$A$4:$AG$251,29))</f>
      </c>
      <c r="E89" s="3">
        <f>IF(ISERROR(VLOOKUP($A89,'[1]Gesamt'!$A$4:$AG$251,9)),"",VLOOKUP($A89,'[1]Gesamt'!$A$4:$AG$251,9))</f>
      </c>
      <c r="F89" s="3">
        <f>IF(ISERROR(VLOOKUP($A89,'[1]Gesamt'!$A$4:$AG$251,10)),"",VLOOKUP($A89,'[1]Gesamt'!$A$4:$AG$251,10))</f>
      </c>
      <c r="G89" s="3">
        <f>IF(ISERROR(VLOOKUP($A89,'[1]Gesamt'!$A$4:$AG$251,11)),"",VLOOKUP($A89,'[1]Gesamt'!$A$4:$AG$251,11))</f>
      </c>
      <c r="H89" s="3">
        <f>IF(ISERROR(VLOOKUP($A89,'[1]Gesamt'!$A$4:$AG$251,12)),"",VLOOKUP($A89,'[1]Gesamt'!$A$4:$AG$251,12))</f>
      </c>
      <c r="I89" s="3">
        <f>IF(ISERROR(VLOOKUP($A89,'[1]Gesamt'!$A$4:$AG$251,13)),"",VLOOKUP($A89,'[1]Gesamt'!$A$4:$AG$251,13))</f>
      </c>
      <c r="J89" s="3">
        <f>IF(ISERROR(VLOOKUP($A89,'[1]Gesamt'!$A$4:$AG$251,14)),"",VLOOKUP($A89,'[1]Gesamt'!$A$4:$AG$251,14))</f>
      </c>
      <c r="K89" s="16">
        <f>IF(OR(M89="",M89=99999),"",RANK(M89,M:M,1))</f>
      </c>
      <c r="L89" s="4">
        <v>187</v>
      </c>
      <c r="M89" s="17">
        <f>IF(J89="","",ROUND(J89,2))</f>
      </c>
    </row>
    <row r="90" spans="1:13" ht="12" customHeight="1">
      <c r="A90" s="15">
        <f>IF(AND('[1]Gesamt'!$D91="x",'[1]Gesamt'!$A91&lt;189,'[1]Gesamt'!E91="x"),'[1]Gesamt'!A91,"")</f>
      </c>
      <c r="B90" s="15">
        <f>IF(ISERROR(VLOOKUP($A90,'[1]Gesamt'!$A$4:$AG$251,2)),"",VLOOKUP($A90,'[1]Gesamt'!$A$4:$AG$251,2))</f>
      </c>
      <c r="C90" s="15">
        <f>IF(ISERROR(VLOOKUP($A90,'[1]Gesamt'!$A$4:$AG$251,3)),"",VLOOKUP($A90,'[1]Gesamt'!$A$4:$AG$251,3))</f>
      </c>
      <c r="D90" s="15">
        <f>IF(ISERROR(VLOOKUP($A90,'[1]Gesamt'!$A$4:$AG$251,29)),"",VLOOKUP($A90,'[1]Gesamt'!$A$4:$AG$251,29))</f>
      </c>
      <c r="E90" s="3">
        <f>IF(ISERROR(VLOOKUP($A90,'[1]Gesamt'!$A$4:$AG$251,9)),"",VLOOKUP($A90,'[1]Gesamt'!$A$4:$AG$251,9))</f>
      </c>
      <c r="F90" s="3">
        <f>IF(ISERROR(VLOOKUP($A90,'[1]Gesamt'!$A$4:$AG$251,10)),"",VLOOKUP($A90,'[1]Gesamt'!$A$4:$AG$251,10))</f>
      </c>
      <c r="G90" s="3">
        <f>IF(ISERROR(VLOOKUP($A90,'[1]Gesamt'!$A$4:$AG$251,11)),"",VLOOKUP($A90,'[1]Gesamt'!$A$4:$AG$251,11))</f>
      </c>
      <c r="H90" s="3">
        <f>IF(ISERROR(VLOOKUP($A90,'[1]Gesamt'!$A$4:$AG$251,12)),"",VLOOKUP($A90,'[1]Gesamt'!$A$4:$AG$251,12))</f>
      </c>
      <c r="I90" s="3">
        <f>IF(ISERROR(VLOOKUP($A90,'[1]Gesamt'!$A$4:$AG$251,13)),"",VLOOKUP($A90,'[1]Gesamt'!$A$4:$AG$251,13))</f>
      </c>
      <c r="J90" s="3">
        <f>IF(ISERROR(VLOOKUP($A90,'[1]Gesamt'!$A$4:$AG$251,14)),"",VLOOKUP($A90,'[1]Gesamt'!$A$4:$AG$251,14))</f>
      </c>
      <c r="K90" s="16">
        <f>IF(OR(M90="",M90=99999),"",RANK(M90,M:M,1))</f>
      </c>
      <c r="L90" s="4">
        <v>188</v>
      </c>
      <c r="M90" s="17">
        <f>IF(J90="","",ROUND(J90,2))</f>
      </c>
    </row>
    <row r="91" spans="1:13" ht="12" customHeight="1">
      <c r="A91" s="15">
        <f>IF(AND('[1]Gesamt'!$D92="x",'[1]Gesamt'!$A92&lt;189,'[1]Gesamt'!E92="x"),'[1]Gesamt'!A92,"")</f>
      </c>
      <c r="B91" s="15">
        <f>IF(ISERROR(VLOOKUP($A91,'[1]Gesamt'!$A$4:$AG$251,2)),"",VLOOKUP($A91,'[1]Gesamt'!$A$4:$AG$251,2))</f>
      </c>
      <c r="C91" s="15">
        <f>IF(ISERROR(VLOOKUP($A91,'[1]Gesamt'!$A$4:$AG$251,3)),"",VLOOKUP($A91,'[1]Gesamt'!$A$4:$AG$251,3))</f>
      </c>
      <c r="D91" s="15">
        <f>IF(ISERROR(VLOOKUP($A91,'[1]Gesamt'!$A$4:$AG$251,29)),"",VLOOKUP($A91,'[1]Gesamt'!$A$4:$AG$251,29))</f>
      </c>
      <c r="E91" s="3">
        <f>IF(ISERROR(VLOOKUP($A91,'[1]Gesamt'!$A$4:$AG$251,9)),"",VLOOKUP($A91,'[1]Gesamt'!$A$4:$AG$251,9))</f>
      </c>
      <c r="F91" s="3">
        <f>IF(ISERROR(VLOOKUP($A91,'[1]Gesamt'!$A$4:$AG$251,10)),"",VLOOKUP($A91,'[1]Gesamt'!$A$4:$AG$251,10))</f>
      </c>
      <c r="G91" s="3">
        <f>IF(ISERROR(VLOOKUP($A91,'[1]Gesamt'!$A$4:$AG$251,11)),"",VLOOKUP($A91,'[1]Gesamt'!$A$4:$AG$251,11))</f>
      </c>
      <c r="H91" s="3">
        <f>IF(ISERROR(VLOOKUP($A91,'[1]Gesamt'!$A$4:$AG$251,12)),"",VLOOKUP($A91,'[1]Gesamt'!$A$4:$AG$251,12))</f>
      </c>
      <c r="I91" s="3">
        <f>IF(ISERROR(VLOOKUP($A91,'[1]Gesamt'!$A$4:$AG$251,13)),"",VLOOKUP($A91,'[1]Gesamt'!$A$4:$AG$251,13))</f>
      </c>
      <c r="J91" s="3">
        <f>IF(ISERROR(VLOOKUP($A91,'[1]Gesamt'!$A$4:$AG$251,14)),"",VLOOKUP($A91,'[1]Gesamt'!$A$4:$AG$251,14))</f>
      </c>
      <c r="K91" s="16">
        <f>IF(OR(M91="",M91=99999),"",RANK(M91,M:M,1))</f>
      </c>
      <c r="L91" s="4">
        <v>189</v>
      </c>
      <c r="M91" s="17">
        <f>IF(J91="","",ROUND(J91,2))</f>
      </c>
    </row>
    <row r="92" spans="1:13" ht="12" customHeight="1">
      <c r="A92" s="15">
        <f>IF(AND('[1]Gesamt'!$D93="x",'[1]Gesamt'!$A93&lt;189,'[1]Gesamt'!E93="x"),'[1]Gesamt'!A93,"")</f>
      </c>
      <c r="B92" s="15">
        <f>IF(ISERROR(VLOOKUP($A92,'[1]Gesamt'!$A$4:$AG$251,2)),"",VLOOKUP($A92,'[1]Gesamt'!$A$4:$AG$251,2))</f>
      </c>
      <c r="C92" s="15">
        <f>IF(ISERROR(VLOOKUP($A92,'[1]Gesamt'!$A$4:$AG$251,3)),"",VLOOKUP($A92,'[1]Gesamt'!$A$4:$AG$251,3))</f>
      </c>
      <c r="D92" s="15">
        <f>IF(ISERROR(VLOOKUP($A92,'[1]Gesamt'!$A$4:$AG$251,29)),"",VLOOKUP($A92,'[1]Gesamt'!$A$4:$AG$251,29))</f>
      </c>
      <c r="E92" s="3">
        <f>IF(ISERROR(VLOOKUP($A92,'[1]Gesamt'!$A$4:$AG$251,9)),"",VLOOKUP($A92,'[1]Gesamt'!$A$4:$AG$251,9))</f>
      </c>
      <c r="F92" s="3">
        <f>IF(ISERROR(VLOOKUP($A92,'[1]Gesamt'!$A$4:$AG$251,10)),"",VLOOKUP($A92,'[1]Gesamt'!$A$4:$AG$251,10))</f>
      </c>
      <c r="G92" s="3">
        <f>IF(ISERROR(VLOOKUP($A92,'[1]Gesamt'!$A$4:$AG$251,11)),"",VLOOKUP($A92,'[1]Gesamt'!$A$4:$AG$251,11))</f>
      </c>
      <c r="H92" s="3">
        <f>IF(ISERROR(VLOOKUP($A92,'[1]Gesamt'!$A$4:$AG$251,12)),"",VLOOKUP($A92,'[1]Gesamt'!$A$4:$AG$251,12))</f>
      </c>
      <c r="I92" s="3">
        <f>IF(ISERROR(VLOOKUP($A92,'[1]Gesamt'!$A$4:$AG$251,13)),"",VLOOKUP($A92,'[1]Gesamt'!$A$4:$AG$251,13))</f>
      </c>
      <c r="J92" s="3">
        <f>IF(ISERROR(VLOOKUP($A92,'[1]Gesamt'!$A$4:$AG$251,14)),"",VLOOKUP($A92,'[1]Gesamt'!$A$4:$AG$251,14))</f>
      </c>
      <c r="K92" s="16">
        <f>IF(OR(M92="",M92=99999),"",RANK(M92,M:M,1))</f>
      </c>
      <c r="L92" s="4">
        <v>190</v>
      </c>
      <c r="M92" s="17">
        <f>IF(J92="","",ROUND(J92,2))</f>
      </c>
    </row>
    <row r="93" spans="1:13" ht="12" customHeight="1">
      <c r="A93" s="15">
        <f>IF(AND('[1]Gesamt'!$D94="x",'[1]Gesamt'!$A94&lt;189,'[1]Gesamt'!E94="x"),'[1]Gesamt'!A94,"")</f>
      </c>
      <c r="B93" s="15">
        <f>IF(ISERROR(VLOOKUP($A93,'[1]Gesamt'!$A$4:$AG$251,2)),"",VLOOKUP($A93,'[1]Gesamt'!$A$4:$AG$251,2))</f>
      </c>
      <c r="C93" s="15">
        <f>IF(ISERROR(VLOOKUP($A93,'[1]Gesamt'!$A$4:$AG$251,3)),"",VLOOKUP($A93,'[1]Gesamt'!$A$4:$AG$251,3))</f>
      </c>
      <c r="D93" s="15">
        <f>IF(ISERROR(VLOOKUP($A93,'[1]Gesamt'!$A$4:$AG$251,29)),"",VLOOKUP($A93,'[1]Gesamt'!$A$4:$AG$251,29))</f>
      </c>
      <c r="E93" s="3">
        <f>IF(ISERROR(VLOOKUP($A93,'[1]Gesamt'!$A$4:$AG$251,9)),"",VLOOKUP($A93,'[1]Gesamt'!$A$4:$AG$251,9))</f>
      </c>
      <c r="F93" s="3">
        <f>IF(ISERROR(VLOOKUP($A93,'[1]Gesamt'!$A$4:$AG$251,10)),"",VLOOKUP($A93,'[1]Gesamt'!$A$4:$AG$251,10))</f>
      </c>
      <c r="G93" s="3">
        <f>IF(ISERROR(VLOOKUP($A93,'[1]Gesamt'!$A$4:$AG$251,11)),"",VLOOKUP($A93,'[1]Gesamt'!$A$4:$AG$251,11))</f>
      </c>
      <c r="H93" s="3">
        <f>IF(ISERROR(VLOOKUP($A93,'[1]Gesamt'!$A$4:$AG$251,12)),"",VLOOKUP($A93,'[1]Gesamt'!$A$4:$AG$251,12))</f>
      </c>
      <c r="I93" s="3">
        <f>IF(ISERROR(VLOOKUP($A93,'[1]Gesamt'!$A$4:$AG$251,13)),"",VLOOKUP($A93,'[1]Gesamt'!$A$4:$AG$251,13))</f>
      </c>
      <c r="J93" s="3">
        <f>IF(ISERROR(VLOOKUP($A93,'[1]Gesamt'!$A$4:$AG$251,14)),"",VLOOKUP($A93,'[1]Gesamt'!$A$4:$AG$251,14))</f>
      </c>
      <c r="K93" s="16">
        <f>IF(OR(M93="",M93=99999),"",RANK(M93,M:M,1))</f>
      </c>
      <c r="L93" s="4">
        <v>191</v>
      </c>
      <c r="M93" s="17">
        <f>IF(J93="","",ROUND(J93,2))</f>
      </c>
    </row>
    <row r="94" spans="1:13" ht="12" customHeight="1">
      <c r="A94" s="15">
        <f>IF(AND('[1]Gesamt'!$D95="x",'[1]Gesamt'!$A95&lt;189,'[1]Gesamt'!E95="x"),'[1]Gesamt'!A95,"")</f>
      </c>
      <c r="B94" s="15">
        <f>IF(ISERROR(VLOOKUP($A94,'[1]Gesamt'!$A$4:$AG$251,2)),"",VLOOKUP($A94,'[1]Gesamt'!$A$4:$AG$251,2))</f>
      </c>
      <c r="C94" s="15">
        <f>IF(ISERROR(VLOOKUP($A94,'[1]Gesamt'!$A$4:$AG$251,3)),"",VLOOKUP($A94,'[1]Gesamt'!$A$4:$AG$251,3))</f>
      </c>
      <c r="D94" s="15">
        <f>IF(ISERROR(VLOOKUP($A94,'[1]Gesamt'!$A$4:$AG$251,29)),"",VLOOKUP($A94,'[1]Gesamt'!$A$4:$AG$251,29))</f>
      </c>
      <c r="E94" s="3">
        <f>IF(ISERROR(VLOOKUP($A94,'[1]Gesamt'!$A$4:$AG$251,9)),"",VLOOKUP($A94,'[1]Gesamt'!$A$4:$AG$251,9))</f>
      </c>
      <c r="F94" s="3">
        <f>IF(ISERROR(VLOOKUP($A94,'[1]Gesamt'!$A$4:$AG$251,10)),"",VLOOKUP($A94,'[1]Gesamt'!$A$4:$AG$251,10))</f>
      </c>
      <c r="G94" s="3">
        <f>IF(ISERROR(VLOOKUP($A94,'[1]Gesamt'!$A$4:$AG$251,11)),"",VLOOKUP($A94,'[1]Gesamt'!$A$4:$AG$251,11))</f>
      </c>
      <c r="H94" s="3">
        <f>IF(ISERROR(VLOOKUP($A94,'[1]Gesamt'!$A$4:$AG$251,12)),"",VLOOKUP($A94,'[1]Gesamt'!$A$4:$AG$251,12))</f>
      </c>
      <c r="I94" s="3">
        <f>IF(ISERROR(VLOOKUP($A94,'[1]Gesamt'!$A$4:$AG$251,13)),"",VLOOKUP($A94,'[1]Gesamt'!$A$4:$AG$251,13))</f>
      </c>
      <c r="J94" s="3">
        <f>IF(ISERROR(VLOOKUP($A94,'[1]Gesamt'!$A$4:$AG$251,14)),"",VLOOKUP($A94,'[1]Gesamt'!$A$4:$AG$251,14))</f>
      </c>
      <c r="K94" s="16">
        <f>IF(OR(M94="",M94=99999),"",RANK(M94,M:M,1))</f>
      </c>
      <c r="L94" s="4">
        <v>192</v>
      </c>
      <c r="M94" s="17">
        <f>IF(J94="","",ROUND(J94,2))</f>
      </c>
    </row>
    <row r="95" spans="1:13" ht="12" customHeight="1">
      <c r="A95" s="15">
        <f>IF(AND('[1]Gesamt'!$D96="x",'[1]Gesamt'!$A96&lt;189,'[1]Gesamt'!E96="x"),'[1]Gesamt'!A96,"")</f>
      </c>
      <c r="B95" s="15">
        <f>IF(ISERROR(VLOOKUP($A95,'[1]Gesamt'!$A$4:$AG$251,2)),"",VLOOKUP($A95,'[1]Gesamt'!$A$4:$AG$251,2))</f>
      </c>
      <c r="C95" s="15">
        <f>IF(ISERROR(VLOOKUP($A95,'[1]Gesamt'!$A$4:$AG$251,3)),"",VLOOKUP($A95,'[1]Gesamt'!$A$4:$AG$251,3))</f>
      </c>
      <c r="D95" s="15">
        <f>IF(ISERROR(VLOOKUP($A95,'[1]Gesamt'!$A$4:$AG$251,29)),"",VLOOKUP($A95,'[1]Gesamt'!$A$4:$AG$251,29))</f>
      </c>
      <c r="E95" s="3">
        <f>IF(ISERROR(VLOOKUP($A95,'[1]Gesamt'!$A$4:$AG$251,9)),"",VLOOKUP($A95,'[1]Gesamt'!$A$4:$AG$251,9))</f>
      </c>
      <c r="F95" s="3">
        <f>IF(ISERROR(VLOOKUP($A95,'[1]Gesamt'!$A$4:$AG$251,10)),"",VLOOKUP($A95,'[1]Gesamt'!$A$4:$AG$251,10))</f>
      </c>
      <c r="G95" s="3">
        <f>IF(ISERROR(VLOOKUP($A95,'[1]Gesamt'!$A$4:$AG$251,11)),"",VLOOKUP($A95,'[1]Gesamt'!$A$4:$AG$251,11))</f>
      </c>
      <c r="H95" s="3">
        <f>IF(ISERROR(VLOOKUP($A95,'[1]Gesamt'!$A$4:$AG$251,12)),"",VLOOKUP($A95,'[1]Gesamt'!$A$4:$AG$251,12))</f>
      </c>
      <c r="I95" s="3">
        <f>IF(ISERROR(VLOOKUP($A95,'[1]Gesamt'!$A$4:$AG$251,13)),"",VLOOKUP($A95,'[1]Gesamt'!$A$4:$AG$251,13))</f>
      </c>
      <c r="J95" s="3">
        <f>IF(ISERROR(VLOOKUP($A95,'[1]Gesamt'!$A$4:$AG$251,14)),"",VLOOKUP($A95,'[1]Gesamt'!$A$4:$AG$251,14))</f>
      </c>
      <c r="K95" s="16">
        <f>IF(OR(M95="",M95=99999),"",RANK(M95,M:M,1))</f>
      </c>
      <c r="L95" s="4">
        <v>193</v>
      </c>
      <c r="M95" s="17">
        <f>IF(J95="","",ROUND(J95,2))</f>
      </c>
    </row>
    <row r="96" spans="1:13" ht="12" customHeight="1">
      <c r="A96" s="15">
        <f>IF(AND('[1]Gesamt'!$D97="x",'[1]Gesamt'!$A97&lt;189,'[1]Gesamt'!E97="x"),'[1]Gesamt'!A97,"")</f>
      </c>
      <c r="B96" s="15">
        <f>IF(ISERROR(VLOOKUP($A96,'[1]Gesamt'!$A$4:$AG$251,2)),"",VLOOKUP($A96,'[1]Gesamt'!$A$4:$AG$251,2))</f>
      </c>
      <c r="C96" s="15">
        <f>IF(ISERROR(VLOOKUP($A96,'[1]Gesamt'!$A$4:$AG$251,3)),"",VLOOKUP($A96,'[1]Gesamt'!$A$4:$AG$251,3))</f>
      </c>
      <c r="D96" s="15">
        <f>IF(ISERROR(VLOOKUP($A96,'[1]Gesamt'!$A$4:$AG$251,29)),"",VLOOKUP($A96,'[1]Gesamt'!$A$4:$AG$251,29))</f>
      </c>
      <c r="E96" s="3">
        <f>IF(ISERROR(VLOOKUP($A96,'[1]Gesamt'!$A$4:$AG$251,9)),"",VLOOKUP($A96,'[1]Gesamt'!$A$4:$AG$251,9))</f>
      </c>
      <c r="F96" s="3">
        <f>IF(ISERROR(VLOOKUP($A96,'[1]Gesamt'!$A$4:$AG$251,10)),"",VLOOKUP($A96,'[1]Gesamt'!$A$4:$AG$251,10))</f>
      </c>
      <c r="G96" s="3">
        <f>IF(ISERROR(VLOOKUP($A96,'[1]Gesamt'!$A$4:$AG$251,11)),"",VLOOKUP($A96,'[1]Gesamt'!$A$4:$AG$251,11))</f>
      </c>
      <c r="H96" s="3">
        <f>IF(ISERROR(VLOOKUP($A96,'[1]Gesamt'!$A$4:$AG$251,12)),"",VLOOKUP($A96,'[1]Gesamt'!$A$4:$AG$251,12))</f>
      </c>
      <c r="I96" s="3">
        <f>IF(ISERROR(VLOOKUP($A96,'[1]Gesamt'!$A$4:$AG$251,13)),"",VLOOKUP($A96,'[1]Gesamt'!$A$4:$AG$251,13))</f>
      </c>
      <c r="J96" s="3">
        <f>IF(ISERROR(VLOOKUP($A96,'[1]Gesamt'!$A$4:$AG$251,14)),"",VLOOKUP($A96,'[1]Gesamt'!$A$4:$AG$251,14))</f>
      </c>
      <c r="K96" s="16">
        <f>IF(OR(M96="",M96=99999),"",RANK(M96,M:M,1))</f>
      </c>
      <c r="L96" s="4">
        <v>194</v>
      </c>
      <c r="M96" s="17">
        <f>IF(J96="","",ROUND(J96,2))</f>
      </c>
    </row>
    <row r="97" spans="1:13" ht="12" customHeight="1">
      <c r="A97" s="15">
        <f>IF(AND('[1]Gesamt'!$D98="x",'[1]Gesamt'!$A98&lt;189,'[1]Gesamt'!E98="x"),'[1]Gesamt'!A98,"")</f>
      </c>
      <c r="B97" s="15">
        <f>IF(ISERROR(VLOOKUP($A97,'[1]Gesamt'!$A$4:$AG$251,2)),"",VLOOKUP($A97,'[1]Gesamt'!$A$4:$AG$251,2))</f>
      </c>
      <c r="C97" s="15">
        <f>IF(ISERROR(VLOOKUP($A97,'[1]Gesamt'!$A$4:$AG$251,3)),"",VLOOKUP($A97,'[1]Gesamt'!$A$4:$AG$251,3))</f>
      </c>
      <c r="D97" s="15">
        <f>IF(ISERROR(VLOOKUP($A97,'[1]Gesamt'!$A$4:$AG$251,29)),"",VLOOKUP($A97,'[1]Gesamt'!$A$4:$AG$251,29))</f>
      </c>
      <c r="E97" s="3">
        <f>IF(ISERROR(VLOOKUP($A97,'[1]Gesamt'!$A$4:$AG$251,9)),"",VLOOKUP($A97,'[1]Gesamt'!$A$4:$AG$251,9))</f>
      </c>
      <c r="F97" s="3">
        <f>IF(ISERROR(VLOOKUP($A97,'[1]Gesamt'!$A$4:$AG$251,10)),"",VLOOKUP($A97,'[1]Gesamt'!$A$4:$AG$251,10))</f>
      </c>
      <c r="G97" s="3">
        <f>IF(ISERROR(VLOOKUP($A97,'[1]Gesamt'!$A$4:$AG$251,11)),"",VLOOKUP($A97,'[1]Gesamt'!$A$4:$AG$251,11))</f>
      </c>
      <c r="H97" s="3">
        <f>IF(ISERROR(VLOOKUP($A97,'[1]Gesamt'!$A$4:$AG$251,12)),"",VLOOKUP($A97,'[1]Gesamt'!$A$4:$AG$251,12))</f>
      </c>
      <c r="I97" s="3">
        <f>IF(ISERROR(VLOOKUP($A97,'[1]Gesamt'!$A$4:$AG$251,13)),"",VLOOKUP($A97,'[1]Gesamt'!$A$4:$AG$251,13))</f>
      </c>
      <c r="J97" s="3">
        <f>IF(ISERROR(VLOOKUP($A97,'[1]Gesamt'!$A$4:$AG$251,14)),"",VLOOKUP($A97,'[1]Gesamt'!$A$4:$AG$251,14))</f>
      </c>
      <c r="K97" s="16">
        <f>IF(OR(M97="",M97=99999),"",RANK(M97,M:M,1))</f>
      </c>
      <c r="L97" s="4">
        <v>195</v>
      </c>
      <c r="M97" s="17">
        <f>IF(J97="","",ROUND(J97,2))</f>
      </c>
    </row>
    <row r="98" spans="1:13" ht="12" customHeight="1">
      <c r="A98" s="15">
        <f>IF(AND('[1]Gesamt'!$D99="x",'[1]Gesamt'!$A99&lt;189,'[1]Gesamt'!E99="x"),'[1]Gesamt'!A99,"")</f>
      </c>
      <c r="B98" s="15">
        <f>IF(ISERROR(VLOOKUP($A98,'[1]Gesamt'!$A$4:$AG$251,2)),"",VLOOKUP($A98,'[1]Gesamt'!$A$4:$AG$251,2))</f>
      </c>
      <c r="C98" s="15">
        <f>IF(ISERROR(VLOOKUP($A98,'[1]Gesamt'!$A$4:$AG$251,3)),"",VLOOKUP($A98,'[1]Gesamt'!$A$4:$AG$251,3))</f>
      </c>
      <c r="D98" s="15">
        <f>IF(ISERROR(VLOOKUP($A98,'[1]Gesamt'!$A$4:$AG$251,29)),"",VLOOKUP($A98,'[1]Gesamt'!$A$4:$AG$251,29))</f>
      </c>
      <c r="E98" s="3">
        <f>IF(ISERROR(VLOOKUP($A98,'[1]Gesamt'!$A$4:$AG$251,9)),"",VLOOKUP($A98,'[1]Gesamt'!$A$4:$AG$251,9))</f>
      </c>
      <c r="F98" s="3">
        <f>IF(ISERROR(VLOOKUP($A98,'[1]Gesamt'!$A$4:$AG$251,10)),"",VLOOKUP($A98,'[1]Gesamt'!$A$4:$AG$251,10))</f>
      </c>
      <c r="G98" s="3">
        <f>IF(ISERROR(VLOOKUP($A98,'[1]Gesamt'!$A$4:$AG$251,11)),"",VLOOKUP($A98,'[1]Gesamt'!$A$4:$AG$251,11))</f>
      </c>
      <c r="H98" s="3">
        <f>IF(ISERROR(VLOOKUP($A98,'[1]Gesamt'!$A$4:$AG$251,12)),"",VLOOKUP($A98,'[1]Gesamt'!$A$4:$AG$251,12))</f>
      </c>
      <c r="I98" s="3">
        <f>IF(ISERROR(VLOOKUP($A98,'[1]Gesamt'!$A$4:$AG$251,13)),"",VLOOKUP($A98,'[1]Gesamt'!$A$4:$AG$251,13))</f>
      </c>
      <c r="J98" s="3">
        <f>IF(ISERROR(VLOOKUP($A98,'[1]Gesamt'!$A$4:$AG$251,14)),"",VLOOKUP($A98,'[1]Gesamt'!$A$4:$AG$251,14))</f>
      </c>
      <c r="K98" s="16">
        <f>IF(OR(M98="",M98=99999),"",RANK(M98,M:M,1))</f>
      </c>
      <c r="L98" s="4">
        <v>196</v>
      </c>
      <c r="M98" s="17">
        <f>IF(J98="","",ROUND(J98,2))</f>
      </c>
    </row>
    <row r="99" spans="1:13" ht="12" customHeight="1">
      <c r="A99" s="15">
        <f>IF(AND('[1]Gesamt'!$D100="x",'[1]Gesamt'!$A100&lt;189,'[1]Gesamt'!E100="x"),'[1]Gesamt'!A100,"")</f>
      </c>
      <c r="B99" s="15">
        <f>IF(ISERROR(VLOOKUP($A99,'[1]Gesamt'!$A$4:$AG$251,2)),"",VLOOKUP($A99,'[1]Gesamt'!$A$4:$AG$251,2))</f>
      </c>
      <c r="C99" s="15">
        <f>IF(ISERROR(VLOOKUP($A99,'[1]Gesamt'!$A$4:$AG$251,3)),"",VLOOKUP($A99,'[1]Gesamt'!$A$4:$AG$251,3))</f>
      </c>
      <c r="D99" s="15">
        <f>IF(ISERROR(VLOOKUP($A99,'[1]Gesamt'!$A$4:$AG$251,29)),"",VLOOKUP($A99,'[1]Gesamt'!$A$4:$AG$251,29))</f>
      </c>
      <c r="E99" s="3">
        <f>IF(ISERROR(VLOOKUP($A99,'[1]Gesamt'!$A$4:$AG$251,9)),"",VLOOKUP($A99,'[1]Gesamt'!$A$4:$AG$251,9))</f>
      </c>
      <c r="F99" s="3">
        <f>IF(ISERROR(VLOOKUP($A99,'[1]Gesamt'!$A$4:$AG$251,10)),"",VLOOKUP($A99,'[1]Gesamt'!$A$4:$AG$251,10))</f>
      </c>
      <c r="G99" s="3">
        <f>IF(ISERROR(VLOOKUP($A99,'[1]Gesamt'!$A$4:$AG$251,11)),"",VLOOKUP($A99,'[1]Gesamt'!$A$4:$AG$251,11))</f>
      </c>
      <c r="H99" s="3">
        <f>IF(ISERROR(VLOOKUP($A99,'[1]Gesamt'!$A$4:$AG$251,12)),"",VLOOKUP($A99,'[1]Gesamt'!$A$4:$AG$251,12))</f>
      </c>
      <c r="I99" s="3">
        <f>IF(ISERROR(VLOOKUP($A99,'[1]Gesamt'!$A$4:$AG$251,13)),"",VLOOKUP($A99,'[1]Gesamt'!$A$4:$AG$251,13))</f>
      </c>
      <c r="J99" s="3">
        <f>IF(ISERROR(VLOOKUP($A99,'[1]Gesamt'!$A$4:$AG$251,14)),"",VLOOKUP($A99,'[1]Gesamt'!$A$4:$AG$251,14))</f>
      </c>
      <c r="K99" s="16">
        <f>IF(OR(M99="",M99=99999),"",RANK(M99,M:M,1))</f>
      </c>
      <c r="L99" s="4">
        <v>197</v>
      </c>
      <c r="M99" s="17">
        <f>IF(J99="","",ROUND(J99,2))</f>
      </c>
    </row>
    <row r="100" spans="1:13" ht="12" customHeight="1">
      <c r="A100" s="15">
        <f>IF(AND('[1]Gesamt'!$D101="x",'[1]Gesamt'!$A101&lt;189,'[1]Gesamt'!E101="x"),'[1]Gesamt'!A101,"")</f>
      </c>
      <c r="B100" s="15">
        <f>IF(ISERROR(VLOOKUP($A100,'[1]Gesamt'!$A$4:$AG$251,2)),"",VLOOKUP($A100,'[1]Gesamt'!$A$4:$AG$251,2))</f>
      </c>
      <c r="C100" s="15">
        <f>IF(ISERROR(VLOOKUP($A100,'[1]Gesamt'!$A$4:$AG$251,3)),"",VLOOKUP($A100,'[1]Gesamt'!$A$4:$AG$251,3))</f>
      </c>
      <c r="D100" s="15">
        <f>IF(ISERROR(VLOOKUP($A100,'[1]Gesamt'!$A$4:$AG$251,29)),"",VLOOKUP($A100,'[1]Gesamt'!$A$4:$AG$251,29))</f>
      </c>
      <c r="E100" s="3">
        <f>IF(ISERROR(VLOOKUP($A100,'[1]Gesamt'!$A$4:$AG$251,9)),"",VLOOKUP($A100,'[1]Gesamt'!$A$4:$AG$251,9))</f>
      </c>
      <c r="F100" s="3">
        <f>IF(ISERROR(VLOOKUP($A100,'[1]Gesamt'!$A$4:$AG$251,10)),"",VLOOKUP($A100,'[1]Gesamt'!$A$4:$AG$251,10))</f>
      </c>
      <c r="G100" s="3">
        <f>IF(ISERROR(VLOOKUP($A100,'[1]Gesamt'!$A$4:$AG$251,11)),"",VLOOKUP($A100,'[1]Gesamt'!$A$4:$AG$251,11))</f>
      </c>
      <c r="H100" s="3">
        <f>IF(ISERROR(VLOOKUP($A100,'[1]Gesamt'!$A$4:$AG$251,12)),"",VLOOKUP($A100,'[1]Gesamt'!$A$4:$AG$251,12))</f>
      </c>
      <c r="I100" s="3">
        <f>IF(ISERROR(VLOOKUP($A100,'[1]Gesamt'!$A$4:$AG$251,13)),"",VLOOKUP($A100,'[1]Gesamt'!$A$4:$AG$251,13))</f>
      </c>
      <c r="J100" s="3">
        <f>IF(ISERROR(VLOOKUP($A100,'[1]Gesamt'!$A$4:$AG$251,14)),"",VLOOKUP($A100,'[1]Gesamt'!$A$4:$AG$251,14))</f>
      </c>
      <c r="K100" s="16">
        <f>IF(OR(M100="",M100=99999),"",RANK(M100,M:M,1))</f>
      </c>
      <c r="L100" s="4">
        <v>198</v>
      </c>
      <c r="M100" s="17">
        <f>IF(J100="","",ROUND(J100,2))</f>
      </c>
    </row>
    <row r="101" spans="1:13" ht="12" customHeight="1">
      <c r="A101" s="15">
        <f>IF(AND('[1]Gesamt'!$D102="x",'[1]Gesamt'!$A102&lt;189,'[1]Gesamt'!E102="x"),'[1]Gesamt'!A102,"")</f>
      </c>
      <c r="B101" s="15">
        <f>IF(ISERROR(VLOOKUP($A101,'[1]Gesamt'!$A$4:$AG$251,2)),"",VLOOKUP($A101,'[1]Gesamt'!$A$4:$AG$251,2))</f>
      </c>
      <c r="C101" s="15">
        <f>IF(ISERROR(VLOOKUP($A101,'[1]Gesamt'!$A$4:$AG$251,3)),"",VLOOKUP($A101,'[1]Gesamt'!$A$4:$AG$251,3))</f>
      </c>
      <c r="D101" s="15">
        <f>IF(ISERROR(VLOOKUP($A101,'[1]Gesamt'!$A$4:$AG$251,29)),"",VLOOKUP($A101,'[1]Gesamt'!$A$4:$AG$251,29))</f>
      </c>
      <c r="E101" s="3">
        <f>IF(ISERROR(VLOOKUP($A101,'[1]Gesamt'!$A$4:$AG$251,9)),"",VLOOKUP($A101,'[1]Gesamt'!$A$4:$AG$251,9))</f>
      </c>
      <c r="F101" s="3">
        <f>IF(ISERROR(VLOOKUP($A101,'[1]Gesamt'!$A$4:$AG$251,10)),"",VLOOKUP($A101,'[1]Gesamt'!$A$4:$AG$251,10))</f>
      </c>
      <c r="G101" s="3">
        <f>IF(ISERROR(VLOOKUP($A101,'[1]Gesamt'!$A$4:$AG$251,11)),"",VLOOKUP($A101,'[1]Gesamt'!$A$4:$AG$251,11))</f>
      </c>
      <c r="H101" s="3">
        <f>IF(ISERROR(VLOOKUP($A101,'[1]Gesamt'!$A$4:$AG$251,12)),"",VLOOKUP($A101,'[1]Gesamt'!$A$4:$AG$251,12))</f>
      </c>
      <c r="I101" s="3">
        <f>IF(ISERROR(VLOOKUP($A101,'[1]Gesamt'!$A$4:$AG$251,13)),"",VLOOKUP($A101,'[1]Gesamt'!$A$4:$AG$251,13))</f>
      </c>
      <c r="J101" s="3">
        <f>IF(ISERROR(VLOOKUP($A101,'[1]Gesamt'!$A$4:$AG$251,14)),"",VLOOKUP($A101,'[1]Gesamt'!$A$4:$AG$251,14))</f>
      </c>
      <c r="K101" s="16">
        <f>IF(OR(M101="",M101=99999),"",RANK(M101,M:M,1))</f>
      </c>
      <c r="L101" s="4">
        <v>199</v>
      </c>
      <c r="M101" s="17">
        <f>IF(J101="","",ROUND(J101,2))</f>
      </c>
    </row>
    <row r="102" spans="1:13" ht="12" customHeight="1">
      <c r="A102" s="15">
        <f>IF(AND('[1]Gesamt'!$D103="x",'[1]Gesamt'!$A103&lt;189,'[1]Gesamt'!E103="x"),'[1]Gesamt'!A103,"")</f>
      </c>
      <c r="B102" s="15">
        <f>IF(ISERROR(VLOOKUP($A102,'[1]Gesamt'!$A$4:$AG$251,2)),"",VLOOKUP($A102,'[1]Gesamt'!$A$4:$AG$251,2))</f>
      </c>
      <c r="C102" s="15">
        <f>IF(ISERROR(VLOOKUP($A102,'[1]Gesamt'!$A$4:$AG$251,3)),"",VLOOKUP($A102,'[1]Gesamt'!$A$4:$AG$251,3))</f>
      </c>
      <c r="D102" s="15">
        <f>IF(ISERROR(VLOOKUP($A102,'[1]Gesamt'!$A$4:$AG$251,29)),"",VLOOKUP($A102,'[1]Gesamt'!$A$4:$AG$251,29))</f>
      </c>
      <c r="E102" s="3">
        <f>IF(ISERROR(VLOOKUP($A102,'[1]Gesamt'!$A$4:$AG$251,9)),"",VLOOKUP($A102,'[1]Gesamt'!$A$4:$AG$251,9))</f>
      </c>
      <c r="F102" s="3">
        <f>IF(ISERROR(VLOOKUP($A102,'[1]Gesamt'!$A$4:$AG$251,10)),"",VLOOKUP($A102,'[1]Gesamt'!$A$4:$AG$251,10))</f>
      </c>
      <c r="G102" s="3">
        <f>IF(ISERROR(VLOOKUP($A102,'[1]Gesamt'!$A$4:$AG$251,11)),"",VLOOKUP($A102,'[1]Gesamt'!$A$4:$AG$251,11))</f>
      </c>
      <c r="H102" s="3">
        <f>IF(ISERROR(VLOOKUP($A102,'[1]Gesamt'!$A$4:$AG$251,12)),"",VLOOKUP($A102,'[1]Gesamt'!$A$4:$AG$251,12))</f>
      </c>
      <c r="I102" s="3">
        <f>IF(ISERROR(VLOOKUP($A102,'[1]Gesamt'!$A$4:$AG$251,13)),"",VLOOKUP($A102,'[1]Gesamt'!$A$4:$AG$251,13))</f>
      </c>
      <c r="J102" s="3">
        <f>IF(ISERROR(VLOOKUP($A102,'[1]Gesamt'!$A$4:$AG$251,14)),"",VLOOKUP($A102,'[1]Gesamt'!$A$4:$AG$251,14))</f>
      </c>
      <c r="K102" s="16">
        <f>IF(OR(M102="",M102=99999),"",RANK(M102,M:M,1))</f>
      </c>
      <c r="L102" s="4">
        <v>301</v>
      </c>
      <c r="M102" s="17">
        <f>IF(J102="","",ROUND(J102,2))</f>
      </c>
    </row>
    <row r="103" spans="1:13" ht="12" customHeight="1">
      <c r="A103" s="15">
        <f>IF(AND('[1]Gesamt'!$D104="x",'[1]Gesamt'!$A104&lt;189,'[1]Gesamt'!E104="x"),'[1]Gesamt'!A104,"")</f>
      </c>
      <c r="B103" s="15">
        <f>IF(ISERROR(VLOOKUP($A103,'[1]Gesamt'!$A$4:$AG$251,2)),"",VLOOKUP($A103,'[1]Gesamt'!$A$4:$AG$251,2))</f>
      </c>
      <c r="C103" s="15">
        <f>IF(ISERROR(VLOOKUP($A103,'[1]Gesamt'!$A$4:$AG$251,3)),"",VLOOKUP($A103,'[1]Gesamt'!$A$4:$AG$251,3))</f>
      </c>
      <c r="D103" s="15">
        <f>IF(ISERROR(VLOOKUP($A103,'[1]Gesamt'!$A$4:$AG$251,29)),"",VLOOKUP($A103,'[1]Gesamt'!$A$4:$AG$251,29))</f>
      </c>
      <c r="E103" s="3">
        <f>IF(ISERROR(VLOOKUP($A103,'[1]Gesamt'!$A$4:$AG$251,9)),"",VLOOKUP($A103,'[1]Gesamt'!$A$4:$AG$251,9))</f>
      </c>
      <c r="F103" s="3">
        <f>IF(ISERROR(VLOOKUP($A103,'[1]Gesamt'!$A$4:$AG$251,10)),"",VLOOKUP($A103,'[1]Gesamt'!$A$4:$AG$251,10))</f>
      </c>
      <c r="G103" s="3">
        <f>IF(ISERROR(VLOOKUP($A103,'[1]Gesamt'!$A$4:$AG$251,11)),"",VLOOKUP($A103,'[1]Gesamt'!$A$4:$AG$251,11))</f>
      </c>
      <c r="H103" s="3">
        <f>IF(ISERROR(VLOOKUP($A103,'[1]Gesamt'!$A$4:$AG$251,12)),"",VLOOKUP($A103,'[1]Gesamt'!$A$4:$AG$251,12))</f>
      </c>
      <c r="I103" s="3">
        <f>IF(ISERROR(VLOOKUP($A103,'[1]Gesamt'!$A$4:$AG$251,13)),"",VLOOKUP($A103,'[1]Gesamt'!$A$4:$AG$251,13))</f>
      </c>
      <c r="J103" s="3">
        <f>IF(ISERROR(VLOOKUP($A103,'[1]Gesamt'!$A$4:$AG$251,14)),"",VLOOKUP($A103,'[1]Gesamt'!$A$4:$AG$251,14))</f>
      </c>
      <c r="K103" s="16">
        <f>IF(OR(M103="",M103=99999),"",RANK(M103,M:M,1))</f>
      </c>
      <c r="L103" s="4">
        <v>302</v>
      </c>
      <c r="M103" s="17">
        <f>IF(J103="","",ROUND(J103,2))</f>
      </c>
    </row>
    <row r="104" spans="1:13" ht="12" customHeight="1">
      <c r="A104" s="15">
        <f>IF(AND('[1]Gesamt'!$D105="x",'[1]Gesamt'!$A105&lt;189,'[1]Gesamt'!E105="x"),'[1]Gesamt'!A105,"")</f>
      </c>
      <c r="B104" s="15">
        <f>IF(ISERROR(VLOOKUP($A104,'[1]Gesamt'!$A$4:$AG$251,2)),"",VLOOKUP($A104,'[1]Gesamt'!$A$4:$AG$251,2))</f>
      </c>
      <c r="C104" s="15">
        <f>IF(ISERROR(VLOOKUP($A104,'[1]Gesamt'!$A$4:$AG$251,3)),"",VLOOKUP($A104,'[1]Gesamt'!$A$4:$AG$251,3))</f>
      </c>
      <c r="D104" s="15">
        <f>IF(ISERROR(VLOOKUP($A104,'[1]Gesamt'!$A$4:$AG$251,29)),"",VLOOKUP($A104,'[1]Gesamt'!$A$4:$AG$251,29))</f>
      </c>
      <c r="E104" s="3">
        <f>IF(ISERROR(VLOOKUP($A104,'[1]Gesamt'!$A$4:$AG$251,9)),"",VLOOKUP($A104,'[1]Gesamt'!$A$4:$AG$251,9))</f>
      </c>
      <c r="F104" s="3">
        <f>IF(ISERROR(VLOOKUP($A104,'[1]Gesamt'!$A$4:$AG$251,10)),"",VLOOKUP($A104,'[1]Gesamt'!$A$4:$AG$251,10))</f>
      </c>
      <c r="G104" s="3">
        <f>IF(ISERROR(VLOOKUP($A104,'[1]Gesamt'!$A$4:$AG$251,11)),"",VLOOKUP($A104,'[1]Gesamt'!$A$4:$AG$251,11))</f>
      </c>
      <c r="H104" s="3">
        <f>IF(ISERROR(VLOOKUP($A104,'[1]Gesamt'!$A$4:$AG$251,12)),"",VLOOKUP($A104,'[1]Gesamt'!$A$4:$AG$251,12))</f>
      </c>
      <c r="I104" s="3">
        <f>IF(ISERROR(VLOOKUP($A104,'[1]Gesamt'!$A$4:$AG$251,13)),"",VLOOKUP($A104,'[1]Gesamt'!$A$4:$AG$251,13))</f>
      </c>
      <c r="J104" s="3">
        <f>IF(ISERROR(VLOOKUP($A104,'[1]Gesamt'!$A$4:$AG$251,14)),"",VLOOKUP($A104,'[1]Gesamt'!$A$4:$AG$251,14))</f>
      </c>
      <c r="K104" s="16">
        <f>IF(OR(M104="",M104=99999),"",RANK(M104,M:M,1))</f>
      </c>
      <c r="L104" s="4">
        <v>303</v>
      </c>
      <c r="M104" s="17">
        <f>IF(J104="","",ROUND(J104,2))</f>
      </c>
    </row>
    <row r="105" spans="1:13" ht="12" customHeight="1">
      <c r="A105" s="15">
        <f>IF(AND('[1]Gesamt'!$D106="x",'[1]Gesamt'!$A106&lt;189,'[1]Gesamt'!E106="x"),'[1]Gesamt'!A106,"")</f>
      </c>
      <c r="B105" s="15">
        <f>IF(ISERROR(VLOOKUP($A105,'[1]Gesamt'!$A$4:$AG$251,2)),"",VLOOKUP($A105,'[1]Gesamt'!$A$4:$AG$251,2))</f>
      </c>
      <c r="C105" s="15">
        <f>IF(ISERROR(VLOOKUP($A105,'[1]Gesamt'!$A$4:$AG$251,3)),"",VLOOKUP($A105,'[1]Gesamt'!$A$4:$AG$251,3))</f>
      </c>
      <c r="D105" s="15">
        <f>IF(ISERROR(VLOOKUP($A105,'[1]Gesamt'!$A$4:$AG$251,29)),"",VLOOKUP($A105,'[1]Gesamt'!$A$4:$AG$251,29))</f>
      </c>
      <c r="E105" s="3">
        <f>IF(ISERROR(VLOOKUP($A105,'[1]Gesamt'!$A$4:$AG$251,9)),"",VLOOKUP($A105,'[1]Gesamt'!$A$4:$AG$251,9))</f>
      </c>
      <c r="F105" s="3">
        <f>IF(ISERROR(VLOOKUP($A105,'[1]Gesamt'!$A$4:$AG$251,10)),"",VLOOKUP($A105,'[1]Gesamt'!$A$4:$AG$251,10))</f>
      </c>
      <c r="G105" s="3">
        <f>IF(ISERROR(VLOOKUP($A105,'[1]Gesamt'!$A$4:$AG$251,11)),"",VLOOKUP($A105,'[1]Gesamt'!$A$4:$AG$251,11))</f>
      </c>
      <c r="H105" s="3">
        <f>IF(ISERROR(VLOOKUP($A105,'[1]Gesamt'!$A$4:$AG$251,12)),"",VLOOKUP($A105,'[1]Gesamt'!$A$4:$AG$251,12))</f>
      </c>
      <c r="I105" s="3">
        <f>IF(ISERROR(VLOOKUP($A105,'[1]Gesamt'!$A$4:$AG$251,13)),"",VLOOKUP($A105,'[1]Gesamt'!$A$4:$AG$251,13))</f>
      </c>
      <c r="J105" s="3">
        <f>IF(ISERROR(VLOOKUP($A105,'[1]Gesamt'!$A$4:$AG$251,14)),"",VLOOKUP($A105,'[1]Gesamt'!$A$4:$AG$251,14))</f>
      </c>
      <c r="K105" s="16">
        <f>IF(OR(M105="",M105=99999),"",RANK(M105,M:M,1))</f>
      </c>
      <c r="L105" s="4">
        <v>304</v>
      </c>
      <c r="M105" s="17">
        <f>IF(J105="","",ROUND(J105,2))</f>
      </c>
    </row>
    <row r="106" spans="1:13" ht="12" customHeight="1">
      <c r="A106" s="15">
        <f>IF(AND('[1]Gesamt'!$D107="x",'[1]Gesamt'!$A107&lt;189,'[1]Gesamt'!E107="x"),'[1]Gesamt'!A107,"")</f>
      </c>
      <c r="B106" s="15">
        <f>IF(ISERROR(VLOOKUP($A106,'[1]Gesamt'!$A$4:$AG$251,2)),"",VLOOKUP($A106,'[1]Gesamt'!$A$4:$AG$251,2))</f>
      </c>
      <c r="C106" s="15">
        <f>IF(ISERROR(VLOOKUP($A106,'[1]Gesamt'!$A$4:$AG$251,3)),"",VLOOKUP($A106,'[1]Gesamt'!$A$4:$AG$251,3))</f>
      </c>
      <c r="D106" s="15">
        <f>IF(ISERROR(VLOOKUP($A106,'[1]Gesamt'!$A$4:$AG$251,29)),"",VLOOKUP($A106,'[1]Gesamt'!$A$4:$AG$251,29))</f>
      </c>
      <c r="E106" s="3">
        <f>IF(ISERROR(VLOOKUP($A106,'[1]Gesamt'!$A$4:$AG$251,9)),"",VLOOKUP($A106,'[1]Gesamt'!$A$4:$AG$251,9))</f>
      </c>
      <c r="F106" s="3">
        <f>IF(ISERROR(VLOOKUP($A106,'[1]Gesamt'!$A$4:$AG$251,10)),"",VLOOKUP($A106,'[1]Gesamt'!$A$4:$AG$251,10))</f>
      </c>
      <c r="G106" s="3">
        <f>IF(ISERROR(VLOOKUP($A106,'[1]Gesamt'!$A$4:$AG$251,11)),"",VLOOKUP($A106,'[1]Gesamt'!$A$4:$AG$251,11))</f>
      </c>
      <c r="H106" s="3">
        <f>IF(ISERROR(VLOOKUP($A106,'[1]Gesamt'!$A$4:$AG$251,12)),"",VLOOKUP($A106,'[1]Gesamt'!$A$4:$AG$251,12))</f>
      </c>
      <c r="I106" s="3">
        <f>IF(ISERROR(VLOOKUP($A106,'[1]Gesamt'!$A$4:$AG$251,13)),"",VLOOKUP($A106,'[1]Gesamt'!$A$4:$AG$251,13))</f>
      </c>
      <c r="J106" s="3">
        <f>IF(ISERROR(VLOOKUP($A106,'[1]Gesamt'!$A$4:$AG$251,14)),"",VLOOKUP($A106,'[1]Gesamt'!$A$4:$AG$251,14))</f>
      </c>
      <c r="K106" s="16">
        <f>IF(OR(M106="",M106=99999),"",RANK(M106,M:M,1))</f>
      </c>
      <c r="L106" s="4">
        <v>305</v>
      </c>
      <c r="M106" s="17">
        <f>IF(J106="","",ROUND(J106,2))</f>
      </c>
    </row>
    <row r="107" spans="1:13" ht="12" customHeight="1">
      <c r="A107" s="15">
        <f>IF(AND('[1]Gesamt'!$D108="x",'[1]Gesamt'!$A108&lt;189,'[1]Gesamt'!E108="x"),'[1]Gesamt'!A108,"")</f>
      </c>
      <c r="B107" s="15">
        <f>IF(ISERROR(VLOOKUP($A107,'[1]Gesamt'!$A$4:$AG$251,2)),"",VLOOKUP($A107,'[1]Gesamt'!$A$4:$AG$251,2))</f>
      </c>
      <c r="C107" s="15">
        <f>IF(ISERROR(VLOOKUP($A107,'[1]Gesamt'!$A$4:$AG$251,3)),"",VLOOKUP($A107,'[1]Gesamt'!$A$4:$AG$251,3))</f>
      </c>
      <c r="D107" s="15">
        <f>IF(ISERROR(VLOOKUP($A107,'[1]Gesamt'!$A$4:$AG$251,29)),"",VLOOKUP($A107,'[1]Gesamt'!$A$4:$AG$251,29))</f>
      </c>
      <c r="E107" s="3">
        <f>IF(ISERROR(VLOOKUP($A107,'[1]Gesamt'!$A$4:$AG$251,9)),"",VLOOKUP($A107,'[1]Gesamt'!$A$4:$AG$251,9))</f>
      </c>
      <c r="F107" s="3">
        <f>IF(ISERROR(VLOOKUP($A107,'[1]Gesamt'!$A$4:$AG$251,10)),"",VLOOKUP($A107,'[1]Gesamt'!$A$4:$AG$251,10))</f>
      </c>
      <c r="G107" s="3">
        <f>IF(ISERROR(VLOOKUP($A107,'[1]Gesamt'!$A$4:$AG$251,11)),"",VLOOKUP($A107,'[1]Gesamt'!$A$4:$AG$251,11))</f>
      </c>
      <c r="H107" s="3">
        <f>IF(ISERROR(VLOOKUP($A107,'[1]Gesamt'!$A$4:$AG$251,12)),"",VLOOKUP($A107,'[1]Gesamt'!$A$4:$AG$251,12))</f>
      </c>
      <c r="I107" s="3">
        <f>IF(ISERROR(VLOOKUP($A107,'[1]Gesamt'!$A$4:$AG$251,13)),"",VLOOKUP($A107,'[1]Gesamt'!$A$4:$AG$251,13))</f>
      </c>
      <c r="J107" s="3">
        <f>IF(ISERROR(VLOOKUP($A107,'[1]Gesamt'!$A$4:$AG$251,14)),"",VLOOKUP($A107,'[1]Gesamt'!$A$4:$AG$251,14))</f>
      </c>
      <c r="K107" s="16">
        <f>IF(OR(M107="",M107=99999),"",RANK(M107,M:M,1))</f>
      </c>
      <c r="L107" s="4">
        <v>306</v>
      </c>
      <c r="M107" s="17">
        <f>IF(J107="","",ROUND(J107,2))</f>
      </c>
    </row>
    <row r="108" spans="1:13" ht="12" customHeight="1">
      <c r="A108" s="15">
        <f>IF(AND('[1]Gesamt'!$D109="x",'[1]Gesamt'!$A109&lt;189,'[1]Gesamt'!E109="x"),'[1]Gesamt'!A109,"")</f>
      </c>
      <c r="B108" s="15">
        <f>IF(ISERROR(VLOOKUP($A108,'[1]Gesamt'!$A$4:$AG$251,2)),"",VLOOKUP($A108,'[1]Gesamt'!$A$4:$AG$251,2))</f>
      </c>
      <c r="C108" s="15">
        <f>IF(ISERROR(VLOOKUP($A108,'[1]Gesamt'!$A$4:$AG$251,3)),"",VLOOKUP($A108,'[1]Gesamt'!$A$4:$AG$251,3))</f>
      </c>
      <c r="D108" s="15">
        <f>IF(ISERROR(VLOOKUP($A108,'[1]Gesamt'!$A$4:$AG$251,29)),"",VLOOKUP($A108,'[1]Gesamt'!$A$4:$AG$251,29))</f>
      </c>
      <c r="E108" s="3">
        <f>IF(ISERROR(VLOOKUP($A108,'[1]Gesamt'!$A$4:$AG$251,9)),"",VLOOKUP($A108,'[1]Gesamt'!$A$4:$AG$251,9))</f>
      </c>
      <c r="F108" s="3">
        <f>IF(ISERROR(VLOOKUP($A108,'[1]Gesamt'!$A$4:$AG$251,10)),"",VLOOKUP($A108,'[1]Gesamt'!$A$4:$AG$251,10))</f>
      </c>
      <c r="G108" s="3">
        <f>IF(ISERROR(VLOOKUP($A108,'[1]Gesamt'!$A$4:$AG$251,11)),"",VLOOKUP($A108,'[1]Gesamt'!$A$4:$AG$251,11))</f>
      </c>
      <c r="H108" s="3">
        <f>IF(ISERROR(VLOOKUP($A108,'[1]Gesamt'!$A$4:$AG$251,12)),"",VLOOKUP($A108,'[1]Gesamt'!$A$4:$AG$251,12))</f>
      </c>
      <c r="I108" s="3">
        <f>IF(ISERROR(VLOOKUP($A108,'[1]Gesamt'!$A$4:$AG$251,13)),"",VLOOKUP($A108,'[1]Gesamt'!$A$4:$AG$251,13))</f>
      </c>
      <c r="J108" s="3">
        <f>IF(ISERROR(VLOOKUP($A108,'[1]Gesamt'!$A$4:$AG$251,14)),"",VLOOKUP($A108,'[1]Gesamt'!$A$4:$AG$251,14))</f>
      </c>
      <c r="K108" s="16">
        <f>IF(OR(M108="",M108=99999),"",RANK(M108,M:M,1))</f>
      </c>
      <c r="L108" s="4">
        <v>307</v>
      </c>
      <c r="M108" s="17">
        <f>IF(J108="","",ROUND(J108,2))</f>
      </c>
    </row>
    <row r="109" spans="1:13" ht="12" customHeight="1">
      <c r="A109" s="15">
        <f>IF(AND('[1]Gesamt'!$D110="x",'[1]Gesamt'!$A110&lt;189,'[1]Gesamt'!E110="x"),'[1]Gesamt'!A110,"")</f>
      </c>
      <c r="B109" s="15">
        <f>IF(ISERROR(VLOOKUP($A109,'[1]Gesamt'!$A$4:$AG$251,2)),"",VLOOKUP($A109,'[1]Gesamt'!$A$4:$AG$251,2))</f>
      </c>
      <c r="C109" s="15">
        <f>IF(ISERROR(VLOOKUP($A109,'[1]Gesamt'!$A$4:$AG$251,3)),"",VLOOKUP($A109,'[1]Gesamt'!$A$4:$AG$251,3))</f>
      </c>
      <c r="D109" s="15">
        <f>IF(ISERROR(VLOOKUP($A109,'[1]Gesamt'!$A$4:$AG$251,29)),"",VLOOKUP($A109,'[1]Gesamt'!$A$4:$AG$251,29))</f>
      </c>
      <c r="E109" s="3">
        <f>IF(ISERROR(VLOOKUP($A109,'[1]Gesamt'!$A$4:$AG$251,9)),"",VLOOKUP($A109,'[1]Gesamt'!$A$4:$AG$251,9))</f>
      </c>
      <c r="F109" s="3">
        <f>IF(ISERROR(VLOOKUP($A109,'[1]Gesamt'!$A$4:$AG$251,10)),"",VLOOKUP($A109,'[1]Gesamt'!$A$4:$AG$251,10))</f>
      </c>
      <c r="G109" s="3">
        <f>IF(ISERROR(VLOOKUP($A109,'[1]Gesamt'!$A$4:$AG$251,11)),"",VLOOKUP($A109,'[1]Gesamt'!$A$4:$AG$251,11))</f>
      </c>
      <c r="H109" s="3">
        <f>IF(ISERROR(VLOOKUP($A109,'[1]Gesamt'!$A$4:$AG$251,12)),"",VLOOKUP($A109,'[1]Gesamt'!$A$4:$AG$251,12))</f>
      </c>
      <c r="I109" s="3">
        <f>IF(ISERROR(VLOOKUP($A109,'[1]Gesamt'!$A$4:$AG$251,13)),"",VLOOKUP($A109,'[1]Gesamt'!$A$4:$AG$251,13))</f>
      </c>
      <c r="J109" s="3">
        <f>IF(ISERROR(VLOOKUP($A109,'[1]Gesamt'!$A$4:$AG$251,14)),"",VLOOKUP($A109,'[1]Gesamt'!$A$4:$AG$251,14))</f>
      </c>
      <c r="K109" s="16">
        <f>IF(OR(M109="",M109=99999),"",RANK(M109,M:M,1))</f>
      </c>
      <c r="L109" s="4">
        <v>308</v>
      </c>
      <c r="M109" s="17">
        <f>IF(J109="","",ROUND(J109,2))</f>
      </c>
    </row>
    <row r="110" spans="1:13" ht="12" customHeight="1">
      <c r="A110" s="15">
        <f>IF(AND('[1]Gesamt'!$D111="x",'[1]Gesamt'!$A111&lt;189,'[1]Gesamt'!E111="x"),'[1]Gesamt'!A111,"")</f>
      </c>
      <c r="B110" s="15">
        <f>IF(ISERROR(VLOOKUP($A110,'[1]Gesamt'!$A$4:$AG$251,2)),"",VLOOKUP($A110,'[1]Gesamt'!$A$4:$AG$251,2))</f>
      </c>
      <c r="C110" s="15">
        <f>IF(ISERROR(VLOOKUP($A110,'[1]Gesamt'!$A$4:$AG$251,3)),"",VLOOKUP($A110,'[1]Gesamt'!$A$4:$AG$251,3))</f>
      </c>
      <c r="D110" s="15">
        <f>IF(ISERROR(VLOOKUP($A110,'[1]Gesamt'!$A$4:$AG$251,29)),"",VLOOKUP($A110,'[1]Gesamt'!$A$4:$AG$251,29))</f>
      </c>
      <c r="E110" s="3">
        <f>IF(ISERROR(VLOOKUP($A110,'[1]Gesamt'!$A$4:$AG$251,9)),"",VLOOKUP($A110,'[1]Gesamt'!$A$4:$AG$251,9))</f>
      </c>
      <c r="F110" s="3">
        <f>IF(ISERROR(VLOOKUP($A110,'[1]Gesamt'!$A$4:$AG$251,10)),"",VLOOKUP($A110,'[1]Gesamt'!$A$4:$AG$251,10))</f>
      </c>
      <c r="G110" s="3">
        <f>IF(ISERROR(VLOOKUP($A110,'[1]Gesamt'!$A$4:$AG$251,11)),"",VLOOKUP($A110,'[1]Gesamt'!$A$4:$AG$251,11))</f>
      </c>
      <c r="H110" s="3">
        <f>IF(ISERROR(VLOOKUP($A110,'[1]Gesamt'!$A$4:$AG$251,12)),"",VLOOKUP($A110,'[1]Gesamt'!$A$4:$AG$251,12))</f>
      </c>
      <c r="I110" s="3">
        <f>IF(ISERROR(VLOOKUP($A110,'[1]Gesamt'!$A$4:$AG$251,13)),"",VLOOKUP($A110,'[1]Gesamt'!$A$4:$AG$251,13))</f>
      </c>
      <c r="J110" s="3">
        <f>IF(ISERROR(VLOOKUP($A110,'[1]Gesamt'!$A$4:$AG$251,14)),"",VLOOKUP($A110,'[1]Gesamt'!$A$4:$AG$251,14))</f>
      </c>
      <c r="K110" s="16">
        <f>IF(OR(M110="",M110=99999),"",RANK(M110,M:M,1))</f>
      </c>
      <c r="L110" s="4">
        <v>309</v>
      </c>
      <c r="M110" s="17">
        <f>IF(J110="","",ROUND(J110,2))</f>
      </c>
    </row>
    <row r="111" spans="1:13" ht="12" customHeight="1">
      <c r="A111" s="15">
        <f>IF(AND('[1]Gesamt'!$D112="x",'[1]Gesamt'!$A112&lt;189,'[1]Gesamt'!E112="x"),'[1]Gesamt'!A112,"")</f>
      </c>
      <c r="B111" s="15">
        <f>IF(ISERROR(VLOOKUP($A111,'[1]Gesamt'!$A$4:$AG$251,2)),"",VLOOKUP($A111,'[1]Gesamt'!$A$4:$AG$251,2))</f>
      </c>
      <c r="C111" s="15">
        <f>IF(ISERROR(VLOOKUP($A111,'[1]Gesamt'!$A$4:$AG$251,3)),"",VLOOKUP($A111,'[1]Gesamt'!$A$4:$AG$251,3))</f>
      </c>
      <c r="D111" s="15">
        <f>IF(ISERROR(VLOOKUP($A111,'[1]Gesamt'!$A$4:$AG$251,29)),"",VLOOKUP($A111,'[1]Gesamt'!$A$4:$AG$251,29))</f>
      </c>
      <c r="E111" s="3">
        <f>IF(ISERROR(VLOOKUP($A111,'[1]Gesamt'!$A$4:$AG$251,9)),"",VLOOKUP($A111,'[1]Gesamt'!$A$4:$AG$251,9))</f>
      </c>
      <c r="F111" s="3">
        <f>IF(ISERROR(VLOOKUP($A111,'[1]Gesamt'!$A$4:$AG$251,10)),"",VLOOKUP($A111,'[1]Gesamt'!$A$4:$AG$251,10))</f>
      </c>
      <c r="G111" s="3">
        <f>IF(ISERROR(VLOOKUP($A111,'[1]Gesamt'!$A$4:$AG$251,11)),"",VLOOKUP($A111,'[1]Gesamt'!$A$4:$AG$251,11))</f>
      </c>
      <c r="H111" s="3">
        <f>IF(ISERROR(VLOOKUP($A111,'[1]Gesamt'!$A$4:$AG$251,12)),"",VLOOKUP($A111,'[1]Gesamt'!$A$4:$AG$251,12))</f>
      </c>
      <c r="I111" s="3">
        <f>IF(ISERROR(VLOOKUP($A111,'[1]Gesamt'!$A$4:$AG$251,13)),"",VLOOKUP($A111,'[1]Gesamt'!$A$4:$AG$251,13))</f>
      </c>
      <c r="J111" s="3">
        <f>IF(ISERROR(VLOOKUP($A111,'[1]Gesamt'!$A$4:$AG$251,14)),"",VLOOKUP($A111,'[1]Gesamt'!$A$4:$AG$251,14))</f>
      </c>
      <c r="K111" s="16">
        <f>IF(OR(M111="",M111=99999),"",RANK(M111,M:M,1))</f>
      </c>
      <c r="L111" s="4">
        <v>310</v>
      </c>
      <c r="M111" s="17">
        <f>IF(J111="","",ROUND(J111,2))</f>
      </c>
    </row>
    <row r="112" spans="1:13" ht="12" customHeight="1">
      <c r="A112" s="15">
        <f>IF(AND('[1]Gesamt'!$D113="x",'[1]Gesamt'!$A113&lt;189,'[1]Gesamt'!E113="x"),'[1]Gesamt'!A113,"")</f>
      </c>
      <c r="B112" s="15">
        <f>IF(ISERROR(VLOOKUP($A112,'[1]Gesamt'!$A$4:$AG$251,2)),"",VLOOKUP($A112,'[1]Gesamt'!$A$4:$AG$251,2))</f>
      </c>
      <c r="C112" s="15">
        <f>IF(ISERROR(VLOOKUP($A112,'[1]Gesamt'!$A$4:$AG$251,3)),"",VLOOKUP($A112,'[1]Gesamt'!$A$4:$AG$251,3))</f>
      </c>
      <c r="D112" s="15">
        <f>IF(ISERROR(VLOOKUP($A112,'[1]Gesamt'!$A$4:$AG$251,29)),"",VLOOKUP($A112,'[1]Gesamt'!$A$4:$AG$251,29))</f>
      </c>
      <c r="E112" s="3">
        <f>IF(ISERROR(VLOOKUP($A112,'[1]Gesamt'!$A$4:$AG$251,9)),"",VLOOKUP($A112,'[1]Gesamt'!$A$4:$AG$251,9))</f>
      </c>
      <c r="F112" s="3">
        <f>IF(ISERROR(VLOOKUP($A112,'[1]Gesamt'!$A$4:$AG$251,10)),"",VLOOKUP($A112,'[1]Gesamt'!$A$4:$AG$251,10))</f>
      </c>
      <c r="G112" s="3">
        <f>IF(ISERROR(VLOOKUP($A112,'[1]Gesamt'!$A$4:$AG$251,11)),"",VLOOKUP($A112,'[1]Gesamt'!$A$4:$AG$251,11))</f>
      </c>
      <c r="H112" s="3">
        <f>IF(ISERROR(VLOOKUP($A112,'[1]Gesamt'!$A$4:$AG$251,12)),"",VLOOKUP($A112,'[1]Gesamt'!$A$4:$AG$251,12))</f>
      </c>
      <c r="I112" s="3">
        <f>IF(ISERROR(VLOOKUP($A112,'[1]Gesamt'!$A$4:$AG$251,13)),"",VLOOKUP($A112,'[1]Gesamt'!$A$4:$AG$251,13))</f>
      </c>
      <c r="J112" s="3">
        <f>IF(ISERROR(VLOOKUP($A112,'[1]Gesamt'!$A$4:$AG$251,14)),"",VLOOKUP($A112,'[1]Gesamt'!$A$4:$AG$251,14))</f>
      </c>
      <c r="K112" s="16">
        <f>IF(OR(M112="",M112=99999),"",RANK(M112,M:M,1))</f>
      </c>
      <c r="L112" s="4">
        <v>311</v>
      </c>
      <c r="M112" s="17">
        <f>IF(J112="","",ROUND(J112,2))</f>
      </c>
    </row>
    <row r="113" spans="1:13" ht="12" customHeight="1">
      <c r="A113" s="15">
        <f>IF(AND('[1]Gesamt'!$D114="x",'[1]Gesamt'!$A114&lt;189,'[1]Gesamt'!E114="x"),'[1]Gesamt'!A114,"")</f>
      </c>
      <c r="B113" s="15">
        <f>IF(ISERROR(VLOOKUP($A113,'[1]Gesamt'!$A$4:$AG$251,2)),"",VLOOKUP($A113,'[1]Gesamt'!$A$4:$AG$251,2))</f>
      </c>
      <c r="C113" s="15">
        <f>IF(ISERROR(VLOOKUP($A113,'[1]Gesamt'!$A$4:$AG$251,3)),"",VLOOKUP($A113,'[1]Gesamt'!$A$4:$AG$251,3))</f>
      </c>
      <c r="D113" s="15">
        <f>IF(ISERROR(VLOOKUP($A113,'[1]Gesamt'!$A$4:$AG$251,29)),"",VLOOKUP($A113,'[1]Gesamt'!$A$4:$AG$251,29))</f>
      </c>
      <c r="E113" s="3">
        <f>IF(ISERROR(VLOOKUP($A113,'[1]Gesamt'!$A$4:$AG$251,9)),"",VLOOKUP($A113,'[1]Gesamt'!$A$4:$AG$251,9))</f>
      </c>
      <c r="F113" s="3">
        <f>IF(ISERROR(VLOOKUP($A113,'[1]Gesamt'!$A$4:$AG$251,10)),"",VLOOKUP($A113,'[1]Gesamt'!$A$4:$AG$251,10))</f>
      </c>
      <c r="G113" s="3">
        <f>IF(ISERROR(VLOOKUP($A113,'[1]Gesamt'!$A$4:$AG$251,11)),"",VLOOKUP($A113,'[1]Gesamt'!$A$4:$AG$251,11))</f>
      </c>
      <c r="H113" s="3">
        <f>IF(ISERROR(VLOOKUP($A113,'[1]Gesamt'!$A$4:$AG$251,12)),"",VLOOKUP($A113,'[1]Gesamt'!$A$4:$AG$251,12))</f>
      </c>
      <c r="I113" s="3">
        <f>IF(ISERROR(VLOOKUP($A113,'[1]Gesamt'!$A$4:$AG$251,13)),"",VLOOKUP($A113,'[1]Gesamt'!$A$4:$AG$251,13))</f>
      </c>
      <c r="J113" s="3">
        <f>IF(ISERROR(VLOOKUP($A113,'[1]Gesamt'!$A$4:$AG$251,14)),"",VLOOKUP($A113,'[1]Gesamt'!$A$4:$AG$251,14))</f>
      </c>
      <c r="K113" s="16">
        <f>IF(OR(M113="",M113=99999),"",RANK(M113,M:M,1))</f>
      </c>
      <c r="L113" s="4">
        <v>312</v>
      </c>
      <c r="M113" s="17">
        <f>IF(J113="","",ROUND(J113,2))</f>
      </c>
    </row>
    <row r="114" spans="1:13" ht="12" customHeight="1">
      <c r="A114" s="15">
        <f>IF(AND('[1]Gesamt'!$D115="x",'[1]Gesamt'!$A115&lt;189,'[1]Gesamt'!E115="x"),'[1]Gesamt'!A115,"")</f>
      </c>
      <c r="B114" s="15">
        <f>IF(ISERROR(VLOOKUP($A114,'[1]Gesamt'!$A$4:$AG$251,2)),"",VLOOKUP($A114,'[1]Gesamt'!$A$4:$AG$251,2))</f>
      </c>
      <c r="C114" s="15">
        <f>IF(ISERROR(VLOOKUP($A114,'[1]Gesamt'!$A$4:$AG$251,3)),"",VLOOKUP($A114,'[1]Gesamt'!$A$4:$AG$251,3))</f>
      </c>
      <c r="D114" s="15">
        <f>IF(ISERROR(VLOOKUP($A114,'[1]Gesamt'!$A$4:$AG$251,29)),"",VLOOKUP($A114,'[1]Gesamt'!$A$4:$AG$251,29))</f>
      </c>
      <c r="E114" s="3">
        <f>IF(ISERROR(VLOOKUP($A114,'[1]Gesamt'!$A$4:$AG$251,9)),"",VLOOKUP($A114,'[1]Gesamt'!$A$4:$AG$251,9))</f>
      </c>
      <c r="F114" s="3">
        <f>IF(ISERROR(VLOOKUP($A114,'[1]Gesamt'!$A$4:$AG$251,10)),"",VLOOKUP($A114,'[1]Gesamt'!$A$4:$AG$251,10))</f>
      </c>
      <c r="G114" s="3">
        <f>IF(ISERROR(VLOOKUP($A114,'[1]Gesamt'!$A$4:$AG$251,11)),"",VLOOKUP($A114,'[1]Gesamt'!$A$4:$AG$251,11))</f>
      </c>
      <c r="H114" s="3">
        <f>IF(ISERROR(VLOOKUP($A114,'[1]Gesamt'!$A$4:$AG$251,12)),"",VLOOKUP($A114,'[1]Gesamt'!$A$4:$AG$251,12))</f>
      </c>
      <c r="I114" s="3">
        <f>IF(ISERROR(VLOOKUP($A114,'[1]Gesamt'!$A$4:$AG$251,13)),"",VLOOKUP($A114,'[1]Gesamt'!$A$4:$AG$251,13))</f>
      </c>
      <c r="J114" s="3">
        <f>IF(ISERROR(VLOOKUP($A114,'[1]Gesamt'!$A$4:$AG$251,14)),"",VLOOKUP($A114,'[1]Gesamt'!$A$4:$AG$251,14))</f>
      </c>
      <c r="K114" s="16">
        <f>IF(OR(M114="",M114=99999),"",RANK(M114,M:M,1))</f>
      </c>
      <c r="L114" s="4">
        <v>313</v>
      </c>
      <c r="M114" s="17">
        <f>IF(J114="","",ROUND(J114,2))</f>
      </c>
    </row>
    <row r="115" spans="1:13" ht="12" customHeight="1">
      <c r="A115" s="15">
        <f>IF(AND('[1]Gesamt'!$D116="x",'[1]Gesamt'!$A116&lt;189,'[1]Gesamt'!E116="x"),'[1]Gesamt'!A116,"")</f>
      </c>
      <c r="B115" s="15">
        <f>IF(ISERROR(VLOOKUP($A115,'[1]Gesamt'!$A$4:$AG$251,2)),"",VLOOKUP($A115,'[1]Gesamt'!$A$4:$AG$251,2))</f>
      </c>
      <c r="C115" s="15">
        <f>IF(ISERROR(VLOOKUP($A115,'[1]Gesamt'!$A$4:$AG$251,3)),"",VLOOKUP($A115,'[1]Gesamt'!$A$4:$AG$251,3))</f>
      </c>
      <c r="D115" s="15">
        <f>IF(ISERROR(VLOOKUP($A115,'[1]Gesamt'!$A$4:$AG$251,29)),"",VLOOKUP($A115,'[1]Gesamt'!$A$4:$AG$251,29))</f>
      </c>
      <c r="E115" s="3">
        <f>IF(ISERROR(VLOOKUP($A115,'[1]Gesamt'!$A$4:$AG$251,9)),"",VLOOKUP($A115,'[1]Gesamt'!$A$4:$AG$251,9))</f>
      </c>
      <c r="F115" s="3">
        <f>IF(ISERROR(VLOOKUP($A115,'[1]Gesamt'!$A$4:$AG$251,10)),"",VLOOKUP($A115,'[1]Gesamt'!$A$4:$AG$251,10))</f>
      </c>
      <c r="G115" s="3">
        <f>IF(ISERROR(VLOOKUP($A115,'[1]Gesamt'!$A$4:$AG$251,11)),"",VLOOKUP($A115,'[1]Gesamt'!$A$4:$AG$251,11))</f>
      </c>
      <c r="H115" s="3">
        <f>IF(ISERROR(VLOOKUP($A115,'[1]Gesamt'!$A$4:$AG$251,12)),"",VLOOKUP($A115,'[1]Gesamt'!$A$4:$AG$251,12))</f>
      </c>
      <c r="I115" s="3">
        <f>IF(ISERROR(VLOOKUP($A115,'[1]Gesamt'!$A$4:$AG$251,13)),"",VLOOKUP($A115,'[1]Gesamt'!$A$4:$AG$251,13))</f>
      </c>
      <c r="J115" s="3">
        <f>IF(ISERROR(VLOOKUP($A115,'[1]Gesamt'!$A$4:$AG$251,14)),"",VLOOKUP($A115,'[1]Gesamt'!$A$4:$AG$251,14))</f>
      </c>
      <c r="K115" s="16">
        <f>IF(OR(M115="",M115=99999),"",RANK(M115,M:M,1))</f>
      </c>
      <c r="L115" s="4">
        <v>314</v>
      </c>
      <c r="M115" s="17">
        <f>IF(J115="","",ROUND(J115,2))</f>
      </c>
    </row>
    <row r="116" spans="1:13" ht="12" customHeight="1">
      <c r="A116" s="15">
        <f>IF(AND('[1]Gesamt'!$D117="x",'[1]Gesamt'!$A117&lt;189,'[1]Gesamt'!E117="x"),'[1]Gesamt'!A117,"")</f>
      </c>
      <c r="B116" s="15">
        <f>IF(ISERROR(VLOOKUP($A116,'[1]Gesamt'!$A$4:$AG$251,2)),"",VLOOKUP($A116,'[1]Gesamt'!$A$4:$AG$251,2))</f>
      </c>
      <c r="C116" s="15">
        <f>IF(ISERROR(VLOOKUP($A116,'[1]Gesamt'!$A$4:$AG$251,3)),"",VLOOKUP($A116,'[1]Gesamt'!$A$4:$AG$251,3))</f>
      </c>
      <c r="D116" s="15">
        <f>IF(ISERROR(VLOOKUP($A116,'[1]Gesamt'!$A$4:$AG$251,29)),"",VLOOKUP($A116,'[1]Gesamt'!$A$4:$AG$251,29))</f>
      </c>
      <c r="E116" s="3">
        <f>IF(ISERROR(VLOOKUP($A116,'[1]Gesamt'!$A$4:$AG$251,9)),"",VLOOKUP($A116,'[1]Gesamt'!$A$4:$AG$251,9))</f>
      </c>
      <c r="F116" s="3">
        <f>IF(ISERROR(VLOOKUP($A116,'[1]Gesamt'!$A$4:$AG$251,10)),"",VLOOKUP($A116,'[1]Gesamt'!$A$4:$AG$251,10))</f>
      </c>
      <c r="G116" s="3">
        <f>IF(ISERROR(VLOOKUP($A116,'[1]Gesamt'!$A$4:$AG$251,11)),"",VLOOKUP($A116,'[1]Gesamt'!$A$4:$AG$251,11))</f>
      </c>
      <c r="H116" s="3">
        <f>IF(ISERROR(VLOOKUP($A116,'[1]Gesamt'!$A$4:$AG$251,12)),"",VLOOKUP($A116,'[1]Gesamt'!$A$4:$AG$251,12))</f>
      </c>
      <c r="I116" s="3">
        <f>IF(ISERROR(VLOOKUP($A116,'[1]Gesamt'!$A$4:$AG$251,13)),"",VLOOKUP($A116,'[1]Gesamt'!$A$4:$AG$251,13))</f>
      </c>
      <c r="J116" s="3">
        <f>IF(ISERROR(VLOOKUP($A116,'[1]Gesamt'!$A$4:$AG$251,14)),"",VLOOKUP($A116,'[1]Gesamt'!$A$4:$AG$251,14))</f>
      </c>
      <c r="K116" s="16">
        <f>IF(OR(M116="",M116=99999),"",RANK(M116,M:M,1))</f>
      </c>
      <c r="L116" s="4">
        <v>315</v>
      </c>
      <c r="M116" s="17">
        <f>IF(J116="","",ROUND(J116,2))</f>
      </c>
    </row>
    <row r="117" spans="1:13" ht="12" customHeight="1">
      <c r="A117" s="15">
        <f>IF(AND('[1]Gesamt'!$D118="x",'[1]Gesamt'!$A118&lt;189,'[1]Gesamt'!E118="x"),'[1]Gesamt'!A118,"")</f>
      </c>
      <c r="B117" s="15">
        <f>IF(ISERROR(VLOOKUP($A117,'[1]Gesamt'!$A$4:$AG$251,2)),"",VLOOKUP($A117,'[1]Gesamt'!$A$4:$AG$251,2))</f>
      </c>
      <c r="C117" s="15">
        <f>IF(ISERROR(VLOOKUP($A117,'[1]Gesamt'!$A$4:$AG$251,3)),"",VLOOKUP($A117,'[1]Gesamt'!$A$4:$AG$251,3))</f>
      </c>
      <c r="D117" s="15">
        <f>IF(ISERROR(VLOOKUP($A117,'[1]Gesamt'!$A$4:$AG$251,29)),"",VLOOKUP($A117,'[1]Gesamt'!$A$4:$AG$251,29))</f>
      </c>
      <c r="E117" s="3">
        <f>IF(ISERROR(VLOOKUP($A117,'[1]Gesamt'!$A$4:$AG$251,9)),"",VLOOKUP($A117,'[1]Gesamt'!$A$4:$AG$251,9))</f>
      </c>
      <c r="F117" s="3">
        <f>IF(ISERROR(VLOOKUP($A117,'[1]Gesamt'!$A$4:$AG$251,10)),"",VLOOKUP($A117,'[1]Gesamt'!$A$4:$AG$251,10))</f>
      </c>
      <c r="G117" s="3">
        <f>IF(ISERROR(VLOOKUP($A117,'[1]Gesamt'!$A$4:$AG$251,11)),"",VLOOKUP($A117,'[1]Gesamt'!$A$4:$AG$251,11))</f>
      </c>
      <c r="H117" s="3">
        <f>IF(ISERROR(VLOOKUP($A117,'[1]Gesamt'!$A$4:$AG$251,12)),"",VLOOKUP($A117,'[1]Gesamt'!$A$4:$AG$251,12))</f>
      </c>
      <c r="I117" s="3">
        <f>IF(ISERROR(VLOOKUP($A117,'[1]Gesamt'!$A$4:$AG$251,13)),"",VLOOKUP($A117,'[1]Gesamt'!$A$4:$AG$251,13))</f>
      </c>
      <c r="J117" s="3">
        <f>IF(ISERROR(VLOOKUP($A117,'[1]Gesamt'!$A$4:$AG$251,14)),"",VLOOKUP($A117,'[1]Gesamt'!$A$4:$AG$251,14))</f>
      </c>
      <c r="K117" s="16">
        <f>IF(OR(M117="",M117=99999),"",RANK(M117,M:M,1))</f>
      </c>
      <c r="L117" s="4">
        <v>316</v>
      </c>
      <c r="M117" s="17">
        <f>IF(J117="","",ROUND(J117,2))</f>
      </c>
    </row>
    <row r="118" spans="1:13" ht="12" customHeight="1">
      <c r="A118" s="15">
        <f>IF(AND('[1]Gesamt'!$D119="x",'[1]Gesamt'!$A119&lt;189,'[1]Gesamt'!E119="x"),'[1]Gesamt'!A119,"")</f>
      </c>
      <c r="B118" s="15">
        <f>IF(ISERROR(VLOOKUP($A118,'[1]Gesamt'!$A$4:$AG$251,2)),"",VLOOKUP($A118,'[1]Gesamt'!$A$4:$AG$251,2))</f>
      </c>
      <c r="C118" s="15">
        <f>IF(ISERROR(VLOOKUP($A118,'[1]Gesamt'!$A$4:$AG$251,3)),"",VLOOKUP($A118,'[1]Gesamt'!$A$4:$AG$251,3))</f>
      </c>
      <c r="D118" s="15">
        <f>IF(ISERROR(VLOOKUP($A118,'[1]Gesamt'!$A$4:$AG$251,29)),"",VLOOKUP($A118,'[1]Gesamt'!$A$4:$AG$251,29))</f>
      </c>
      <c r="E118" s="3">
        <f>IF(ISERROR(VLOOKUP($A118,'[1]Gesamt'!$A$4:$AG$251,9)),"",VLOOKUP($A118,'[1]Gesamt'!$A$4:$AG$251,9))</f>
      </c>
      <c r="F118" s="3">
        <f>IF(ISERROR(VLOOKUP($A118,'[1]Gesamt'!$A$4:$AG$251,10)),"",VLOOKUP($A118,'[1]Gesamt'!$A$4:$AG$251,10))</f>
      </c>
      <c r="G118" s="3">
        <f>IF(ISERROR(VLOOKUP($A118,'[1]Gesamt'!$A$4:$AG$251,11)),"",VLOOKUP($A118,'[1]Gesamt'!$A$4:$AG$251,11))</f>
      </c>
      <c r="H118" s="3">
        <f>IF(ISERROR(VLOOKUP($A118,'[1]Gesamt'!$A$4:$AG$251,12)),"",VLOOKUP($A118,'[1]Gesamt'!$A$4:$AG$251,12))</f>
      </c>
      <c r="I118" s="3">
        <f>IF(ISERROR(VLOOKUP($A118,'[1]Gesamt'!$A$4:$AG$251,13)),"",VLOOKUP($A118,'[1]Gesamt'!$A$4:$AG$251,13))</f>
      </c>
      <c r="J118" s="3">
        <f>IF(ISERROR(VLOOKUP($A118,'[1]Gesamt'!$A$4:$AG$251,14)),"",VLOOKUP($A118,'[1]Gesamt'!$A$4:$AG$251,14))</f>
      </c>
      <c r="K118" s="16">
        <f>IF(OR(M118="",M118=99999),"",RANK(M118,M:M,1))</f>
      </c>
      <c r="L118" s="4">
        <v>317</v>
      </c>
      <c r="M118" s="17">
        <f>IF(J118="","",ROUND(J118,2))</f>
      </c>
    </row>
    <row r="119" spans="1:13" ht="12" customHeight="1">
      <c r="A119" s="15">
        <f>IF(AND('[1]Gesamt'!$D120="x",'[1]Gesamt'!$A120&lt;189,'[1]Gesamt'!E120="x"),'[1]Gesamt'!A120,"")</f>
      </c>
      <c r="B119" s="15">
        <f>IF(ISERROR(VLOOKUP($A119,'[1]Gesamt'!$A$4:$AG$251,2)),"",VLOOKUP($A119,'[1]Gesamt'!$A$4:$AG$251,2))</f>
      </c>
      <c r="C119" s="15">
        <f>IF(ISERROR(VLOOKUP($A119,'[1]Gesamt'!$A$4:$AG$251,3)),"",VLOOKUP($A119,'[1]Gesamt'!$A$4:$AG$251,3))</f>
      </c>
      <c r="D119" s="15">
        <f>IF(ISERROR(VLOOKUP($A119,'[1]Gesamt'!$A$4:$AG$251,29)),"",VLOOKUP($A119,'[1]Gesamt'!$A$4:$AG$251,29))</f>
      </c>
      <c r="E119" s="3">
        <f>IF(ISERROR(VLOOKUP($A119,'[1]Gesamt'!$A$4:$AG$251,9)),"",VLOOKUP($A119,'[1]Gesamt'!$A$4:$AG$251,9))</f>
      </c>
      <c r="F119" s="3">
        <f>IF(ISERROR(VLOOKUP($A119,'[1]Gesamt'!$A$4:$AG$251,10)),"",VLOOKUP($A119,'[1]Gesamt'!$A$4:$AG$251,10))</f>
      </c>
      <c r="G119" s="3">
        <f>IF(ISERROR(VLOOKUP($A119,'[1]Gesamt'!$A$4:$AG$251,11)),"",VLOOKUP($A119,'[1]Gesamt'!$A$4:$AG$251,11))</f>
      </c>
      <c r="H119" s="3">
        <f>IF(ISERROR(VLOOKUP($A119,'[1]Gesamt'!$A$4:$AG$251,12)),"",VLOOKUP($A119,'[1]Gesamt'!$A$4:$AG$251,12))</f>
      </c>
      <c r="I119" s="3">
        <f>IF(ISERROR(VLOOKUP($A119,'[1]Gesamt'!$A$4:$AG$251,13)),"",VLOOKUP($A119,'[1]Gesamt'!$A$4:$AG$251,13))</f>
      </c>
      <c r="J119" s="3">
        <f>IF(ISERROR(VLOOKUP($A119,'[1]Gesamt'!$A$4:$AG$251,14)),"",VLOOKUP($A119,'[1]Gesamt'!$A$4:$AG$251,14))</f>
      </c>
      <c r="K119" s="16">
        <f>IF(OR(M119="",M119=99999),"",RANK(M119,M:M,1))</f>
      </c>
      <c r="L119" s="4">
        <v>318</v>
      </c>
      <c r="M119" s="17">
        <f>IF(J119="","",ROUND(J119,2))</f>
      </c>
    </row>
    <row r="120" spans="1:13" ht="12" customHeight="1">
      <c r="A120" s="15">
        <f>IF(AND('[1]Gesamt'!$D121="x",'[1]Gesamt'!$A121&lt;189,'[1]Gesamt'!E121="x"),'[1]Gesamt'!A121,"")</f>
      </c>
      <c r="B120" s="15">
        <f>IF(ISERROR(VLOOKUP($A120,'[1]Gesamt'!$A$4:$AG$251,2)),"",VLOOKUP($A120,'[1]Gesamt'!$A$4:$AG$251,2))</f>
      </c>
      <c r="C120" s="15">
        <f>IF(ISERROR(VLOOKUP($A120,'[1]Gesamt'!$A$4:$AG$251,3)),"",VLOOKUP($A120,'[1]Gesamt'!$A$4:$AG$251,3))</f>
      </c>
      <c r="D120" s="15">
        <f>IF(ISERROR(VLOOKUP($A120,'[1]Gesamt'!$A$4:$AG$251,29)),"",VLOOKUP($A120,'[1]Gesamt'!$A$4:$AG$251,29))</f>
      </c>
      <c r="E120" s="3">
        <f>IF(ISERROR(VLOOKUP($A120,'[1]Gesamt'!$A$4:$AG$251,9)),"",VLOOKUP($A120,'[1]Gesamt'!$A$4:$AG$251,9))</f>
      </c>
      <c r="F120" s="3">
        <f>IF(ISERROR(VLOOKUP($A120,'[1]Gesamt'!$A$4:$AG$251,10)),"",VLOOKUP($A120,'[1]Gesamt'!$A$4:$AG$251,10))</f>
      </c>
      <c r="G120" s="3">
        <f>IF(ISERROR(VLOOKUP($A120,'[1]Gesamt'!$A$4:$AG$251,11)),"",VLOOKUP($A120,'[1]Gesamt'!$A$4:$AG$251,11))</f>
      </c>
      <c r="H120" s="3">
        <f>IF(ISERROR(VLOOKUP($A120,'[1]Gesamt'!$A$4:$AG$251,12)),"",VLOOKUP($A120,'[1]Gesamt'!$A$4:$AG$251,12))</f>
      </c>
      <c r="I120" s="3">
        <f>IF(ISERROR(VLOOKUP($A120,'[1]Gesamt'!$A$4:$AG$251,13)),"",VLOOKUP($A120,'[1]Gesamt'!$A$4:$AG$251,13))</f>
      </c>
      <c r="J120" s="3">
        <f>IF(ISERROR(VLOOKUP($A120,'[1]Gesamt'!$A$4:$AG$251,14)),"",VLOOKUP($A120,'[1]Gesamt'!$A$4:$AG$251,14))</f>
      </c>
      <c r="K120" s="16">
        <f>IF(OR(M120="",M120=99999),"",RANK(M120,M:M,1))</f>
      </c>
      <c r="L120" s="4">
        <v>319</v>
      </c>
      <c r="M120" s="17">
        <f>IF(J120="","",ROUND(J120,2))</f>
      </c>
    </row>
    <row r="121" spans="1:13" ht="12" customHeight="1">
      <c r="A121" s="15">
        <f>IF(AND('[1]Gesamt'!$D122="x",'[1]Gesamt'!$A122&lt;189,'[1]Gesamt'!E122="x"),'[1]Gesamt'!A122,"")</f>
      </c>
      <c r="B121" s="15">
        <f>IF(ISERROR(VLOOKUP($A121,'[1]Gesamt'!$A$4:$AG$251,2)),"",VLOOKUP($A121,'[1]Gesamt'!$A$4:$AG$251,2))</f>
      </c>
      <c r="C121" s="15">
        <f>IF(ISERROR(VLOOKUP($A121,'[1]Gesamt'!$A$4:$AG$251,3)),"",VLOOKUP($A121,'[1]Gesamt'!$A$4:$AG$251,3))</f>
      </c>
      <c r="D121" s="15">
        <f>IF(ISERROR(VLOOKUP($A121,'[1]Gesamt'!$A$4:$AG$251,29)),"",VLOOKUP($A121,'[1]Gesamt'!$A$4:$AG$251,29))</f>
      </c>
      <c r="E121" s="3">
        <f>IF(ISERROR(VLOOKUP($A121,'[1]Gesamt'!$A$4:$AG$251,9)),"",VLOOKUP($A121,'[1]Gesamt'!$A$4:$AG$251,9))</f>
      </c>
      <c r="F121" s="3">
        <f>IF(ISERROR(VLOOKUP($A121,'[1]Gesamt'!$A$4:$AG$251,10)),"",VLOOKUP($A121,'[1]Gesamt'!$A$4:$AG$251,10))</f>
      </c>
      <c r="G121" s="3">
        <f>IF(ISERROR(VLOOKUP($A121,'[1]Gesamt'!$A$4:$AG$251,11)),"",VLOOKUP($A121,'[1]Gesamt'!$A$4:$AG$251,11))</f>
      </c>
      <c r="H121" s="3">
        <f>IF(ISERROR(VLOOKUP($A121,'[1]Gesamt'!$A$4:$AG$251,12)),"",VLOOKUP($A121,'[1]Gesamt'!$A$4:$AG$251,12))</f>
      </c>
      <c r="I121" s="3">
        <f>IF(ISERROR(VLOOKUP($A121,'[1]Gesamt'!$A$4:$AG$251,13)),"",VLOOKUP($A121,'[1]Gesamt'!$A$4:$AG$251,13))</f>
      </c>
      <c r="J121" s="3">
        <f>IF(ISERROR(VLOOKUP($A121,'[1]Gesamt'!$A$4:$AG$251,14)),"",VLOOKUP($A121,'[1]Gesamt'!$A$4:$AG$251,14))</f>
      </c>
      <c r="K121" s="16">
        <f>IF(OR(M121="",M121=99999),"",RANK(M121,M:M,1))</f>
      </c>
      <c r="L121" s="4">
        <v>320</v>
      </c>
      <c r="M121" s="17">
        <f>IF(J121="","",ROUND(J121,2))</f>
      </c>
    </row>
    <row r="122" spans="1:13" ht="12" customHeight="1">
      <c r="A122" s="15">
        <f>IF(AND('[1]Gesamt'!$D123="x",'[1]Gesamt'!$A123&lt;189,'[1]Gesamt'!E123="x"),'[1]Gesamt'!A123,"")</f>
      </c>
      <c r="B122" s="15">
        <f>IF(ISERROR(VLOOKUP($A122,'[1]Gesamt'!$A$4:$AG$251,2)),"",VLOOKUP($A122,'[1]Gesamt'!$A$4:$AG$251,2))</f>
      </c>
      <c r="C122" s="15">
        <f>IF(ISERROR(VLOOKUP($A122,'[1]Gesamt'!$A$4:$AG$251,3)),"",VLOOKUP($A122,'[1]Gesamt'!$A$4:$AG$251,3))</f>
      </c>
      <c r="D122" s="15">
        <f>IF(ISERROR(VLOOKUP($A122,'[1]Gesamt'!$A$4:$AG$251,29)),"",VLOOKUP($A122,'[1]Gesamt'!$A$4:$AG$251,29))</f>
      </c>
      <c r="E122" s="3">
        <f>IF(ISERROR(VLOOKUP($A122,'[1]Gesamt'!$A$4:$AG$251,9)),"",VLOOKUP($A122,'[1]Gesamt'!$A$4:$AG$251,9))</f>
      </c>
      <c r="F122" s="3">
        <f>IF(ISERROR(VLOOKUP($A122,'[1]Gesamt'!$A$4:$AG$251,10)),"",VLOOKUP($A122,'[1]Gesamt'!$A$4:$AG$251,10))</f>
      </c>
      <c r="G122" s="3">
        <f>IF(ISERROR(VLOOKUP($A122,'[1]Gesamt'!$A$4:$AG$251,11)),"",VLOOKUP($A122,'[1]Gesamt'!$A$4:$AG$251,11))</f>
      </c>
      <c r="H122" s="3">
        <f>IF(ISERROR(VLOOKUP($A122,'[1]Gesamt'!$A$4:$AG$251,12)),"",VLOOKUP($A122,'[1]Gesamt'!$A$4:$AG$251,12))</f>
      </c>
      <c r="I122" s="3">
        <f>IF(ISERROR(VLOOKUP($A122,'[1]Gesamt'!$A$4:$AG$251,13)),"",VLOOKUP($A122,'[1]Gesamt'!$A$4:$AG$251,13))</f>
      </c>
      <c r="J122" s="3">
        <f>IF(ISERROR(VLOOKUP($A122,'[1]Gesamt'!$A$4:$AG$251,14)),"",VLOOKUP($A122,'[1]Gesamt'!$A$4:$AG$251,14))</f>
      </c>
      <c r="K122" s="16">
        <f>IF(OR(M122="",M122=99999),"",RANK(M122,M:M,1))</f>
      </c>
      <c r="L122" s="4">
        <v>321</v>
      </c>
      <c r="M122" s="17">
        <f>IF(J122="","",ROUND(J122,2))</f>
      </c>
    </row>
    <row r="123" spans="1:13" ht="12" customHeight="1">
      <c r="A123" s="15">
        <f>IF(AND('[1]Gesamt'!$D124="x",'[1]Gesamt'!$A124&lt;189,'[1]Gesamt'!E124="x"),'[1]Gesamt'!A124,"")</f>
      </c>
      <c r="B123" s="15">
        <f>IF(ISERROR(VLOOKUP($A123,'[1]Gesamt'!$A$4:$AG$251,2)),"",VLOOKUP($A123,'[1]Gesamt'!$A$4:$AG$251,2))</f>
      </c>
      <c r="C123" s="15">
        <f>IF(ISERROR(VLOOKUP($A123,'[1]Gesamt'!$A$4:$AG$251,3)),"",VLOOKUP($A123,'[1]Gesamt'!$A$4:$AG$251,3))</f>
      </c>
      <c r="D123" s="15">
        <f>IF(ISERROR(VLOOKUP($A123,'[1]Gesamt'!$A$4:$AG$251,29)),"",VLOOKUP($A123,'[1]Gesamt'!$A$4:$AG$251,29))</f>
      </c>
      <c r="E123" s="3">
        <f>IF(ISERROR(VLOOKUP($A123,'[1]Gesamt'!$A$4:$AG$251,9)),"",VLOOKUP($A123,'[1]Gesamt'!$A$4:$AG$251,9))</f>
      </c>
      <c r="F123" s="3">
        <f>IF(ISERROR(VLOOKUP($A123,'[1]Gesamt'!$A$4:$AG$251,10)),"",VLOOKUP($A123,'[1]Gesamt'!$A$4:$AG$251,10))</f>
      </c>
      <c r="G123" s="3">
        <f>IF(ISERROR(VLOOKUP($A123,'[1]Gesamt'!$A$4:$AG$251,11)),"",VLOOKUP($A123,'[1]Gesamt'!$A$4:$AG$251,11))</f>
      </c>
      <c r="H123" s="3">
        <f>IF(ISERROR(VLOOKUP($A123,'[1]Gesamt'!$A$4:$AG$251,12)),"",VLOOKUP($A123,'[1]Gesamt'!$A$4:$AG$251,12))</f>
      </c>
      <c r="I123" s="3">
        <f>IF(ISERROR(VLOOKUP($A123,'[1]Gesamt'!$A$4:$AG$251,13)),"",VLOOKUP($A123,'[1]Gesamt'!$A$4:$AG$251,13))</f>
      </c>
      <c r="J123" s="3">
        <f>IF(ISERROR(VLOOKUP($A123,'[1]Gesamt'!$A$4:$AG$251,14)),"",VLOOKUP($A123,'[1]Gesamt'!$A$4:$AG$251,14))</f>
      </c>
      <c r="K123" s="16">
        <f>IF(OR(M123="",M123=99999),"",RANK(M123,M:M,1))</f>
      </c>
      <c r="L123" s="4">
        <v>322</v>
      </c>
      <c r="M123" s="17">
        <f>IF(J123="","",ROUND(J123,2))</f>
      </c>
    </row>
    <row r="124" spans="1:13" ht="12" customHeight="1">
      <c r="A124" s="15">
        <f>IF(AND('[1]Gesamt'!$D125="x",'[1]Gesamt'!$A125&lt;189,'[1]Gesamt'!E125="x"),'[1]Gesamt'!A125,"")</f>
      </c>
      <c r="B124" s="15">
        <f>IF(ISERROR(VLOOKUP($A124,'[1]Gesamt'!$A$4:$AG$251,2)),"",VLOOKUP($A124,'[1]Gesamt'!$A$4:$AG$251,2))</f>
      </c>
      <c r="C124" s="15">
        <f>IF(ISERROR(VLOOKUP($A124,'[1]Gesamt'!$A$4:$AG$251,3)),"",VLOOKUP($A124,'[1]Gesamt'!$A$4:$AG$251,3))</f>
      </c>
      <c r="D124" s="15">
        <f>IF(ISERROR(VLOOKUP($A124,'[1]Gesamt'!$A$4:$AG$251,29)),"",VLOOKUP($A124,'[1]Gesamt'!$A$4:$AG$251,29))</f>
      </c>
      <c r="E124" s="3">
        <f>IF(ISERROR(VLOOKUP($A124,'[1]Gesamt'!$A$4:$AG$251,9)),"",VLOOKUP($A124,'[1]Gesamt'!$A$4:$AG$251,9))</f>
      </c>
      <c r="F124" s="3">
        <f>IF(ISERROR(VLOOKUP($A124,'[1]Gesamt'!$A$4:$AG$251,10)),"",VLOOKUP($A124,'[1]Gesamt'!$A$4:$AG$251,10))</f>
      </c>
      <c r="G124" s="3">
        <f>IF(ISERROR(VLOOKUP($A124,'[1]Gesamt'!$A$4:$AG$251,11)),"",VLOOKUP($A124,'[1]Gesamt'!$A$4:$AG$251,11))</f>
      </c>
      <c r="H124" s="3">
        <f>IF(ISERROR(VLOOKUP($A124,'[1]Gesamt'!$A$4:$AG$251,12)),"",VLOOKUP($A124,'[1]Gesamt'!$A$4:$AG$251,12))</f>
      </c>
      <c r="I124" s="3">
        <f>IF(ISERROR(VLOOKUP($A124,'[1]Gesamt'!$A$4:$AG$251,13)),"",VLOOKUP($A124,'[1]Gesamt'!$A$4:$AG$251,13))</f>
      </c>
      <c r="J124" s="3">
        <f>IF(ISERROR(VLOOKUP($A124,'[1]Gesamt'!$A$4:$AG$251,14)),"",VLOOKUP($A124,'[1]Gesamt'!$A$4:$AG$251,14))</f>
      </c>
      <c r="K124" s="16">
        <f>IF(OR(M124="",M124=99999),"",RANK(M124,M:M,1))</f>
      </c>
      <c r="L124" s="4">
        <v>323</v>
      </c>
      <c r="M124" s="17">
        <f>IF(J124="","",ROUND(J124,2))</f>
      </c>
    </row>
    <row r="125" spans="1:13" ht="12" customHeight="1">
      <c r="A125" s="15">
        <f>IF(AND('[1]Gesamt'!$D126="x",'[1]Gesamt'!$A126&lt;189,'[1]Gesamt'!E126="x"),'[1]Gesamt'!A126,"")</f>
      </c>
      <c r="B125" s="15">
        <f>IF(ISERROR(VLOOKUP($A125,'[1]Gesamt'!$A$4:$AG$251,2)),"",VLOOKUP($A125,'[1]Gesamt'!$A$4:$AG$251,2))</f>
      </c>
      <c r="C125" s="15">
        <f>IF(ISERROR(VLOOKUP($A125,'[1]Gesamt'!$A$4:$AG$251,3)),"",VLOOKUP($A125,'[1]Gesamt'!$A$4:$AG$251,3))</f>
      </c>
      <c r="D125" s="15">
        <f>IF(ISERROR(VLOOKUP($A125,'[1]Gesamt'!$A$4:$AG$251,29)),"",VLOOKUP($A125,'[1]Gesamt'!$A$4:$AG$251,29))</f>
      </c>
      <c r="E125" s="3">
        <f>IF(ISERROR(VLOOKUP($A125,'[1]Gesamt'!$A$4:$AG$251,9)),"",VLOOKUP($A125,'[1]Gesamt'!$A$4:$AG$251,9))</f>
      </c>
      <c r="F125" s="3">
        <f>IF(ISERROR(VLOOKUP($A125,'[1]Gesamt'!$A$4:$AG$251,10)),"",VLOOKUP($A125,'[1]Gesamt'!$A$4:$AG$251,10))</f>
      </c>
      <c r="G125" s="3">
        <f>IF(ISERROR(VLOOKUP($A125,'[1]Gesamt'!$A$4:$AG$251,11)),"",VLOOKUP($A125,'[1]Gesamt'!$A$4:$AG$251,11))</f>
      </c>
      <c r="H125" s="3">
        <f>IF(ISERROR(VLOOKUP($A125,'[1]Gesamt'!$A$4:$AG$251,12)),"",VLOOKUP($A125,'[1]Gesamt'!$A$4:$AG$251,12))</f>
      </c>
      <c r="I125" s="3">
        <f>IF(ISERROR(VLOOKUP($A125,'[1]Gesamt'!$A$4:$AG$251,13)),"",VLOOKUP($A125,'[1]Gesamt'!$A$4:$AG$251,13))</f>
      </c>
      <c r="J125" s="3">
        <f>IF(ISERROR(VLOOKUP($A125,'[1]Gesamt'!$A$4:$AG$251,14)),"",VLOOKUP($A125,'[1]Gesamt'!$A$4:$AG$251,14))</f>
      </c>
      <c r="K125" s="16">
        <f>IF(OR(M125="",M125=99999),"",RANK(M125,M:M,1))</f>
      </c>
      <c r="L125" s="4">
        <v>324</v>
      </c>
      <c r="M125" s="17">
        <f>IF(J125="","",ROUND(J125,2))</f>
      </c>
    </row>
    <row r="126" spans="1:13" ht="12" customHeight="1">
      <c r="A126" s="15">
        <f>IF(AND('[1]Gesamt'!$D127="x",'[1]Gesamt'!$A127&lt;189,'[1]Gesamt'!E127="x"),'[1]Gesamt'!A127,"")</f>
      </c>
      <c r="B126" s="15">
        <f>IF(ISERROR(VLOOKUP($A126,'[1]Gesamt'!$A$4:$AG$251,2)),"",VLOOKUP($A126,'[1]Gesamt'!$A$4:$AG$251,2))</f>
      </c>
      <c r="C126" s="15">
        <f>IF(ISERROR(VLOOKUP($A126,'[1]Gesamt'!$A$4:$AG$251,3)),"",VLOOKUP($A126,'[1]Gesamt'!$A$4:$AG$251,3))</f>
      </c>
      <c r="D126" s="15">
        <f>IF(ISERROR(VLOOKUP($A126,'[1]Gesamt'!$A$4:$AG$251,29)),"",VLOOKUP($A126,'[1]Gesamt'!$A$4:$AG$251,29))</f>
      </c>
      <c r="E126" s="3">
        <f>IF(ISERROR(VLOOKUP($A126,'[1]Gesamt'!$A$4:$AG$251,9)),"",VLOOKUP($A126,'[1]Gesamt'!$A$4:$AG$251,9))</f>
      </c>
      <c r="F126" s="3">
        <f>IF(ISERROR(VLOOKUP($A126,'[1]Gesamt'!$A$4:$AG$251,10)),"",VLOOKUP($A126,'[1]Gesamt'!$A$4:$AG$251,10))</f>
      </c>
      <c r="G126" s="3">
        <f>IF(ISERROR(VLOOKUP($A126,'[1]Gesamt'!$A$4:$AG$251,11)),"",VLOOKUP($A126,'[1]Gesamt'!$A$4:$AG$251,11))</f>
      </c>
      <c r="H126" s="3">
        <f>IF(ISERROR(VLOOKUP($A126,'[1]Gesamt'!$A$4:$AG$251,12)),"",VLOOKUP($A126,'[1]Gesamt'!$A$4:$AG$251,12))</f>
      </c>
      <c r="I126" s="3">
        <f>IF(ISERROR(VLOOKUP($A126,'[1]Gesamt'!$A$4:$AG$251,13)),"",VLOOKUP($A126,'[1]Gesamt'!$A$4:$AG$251,13))</f>
      </c>
      <c r="J126" s="3">
        <f>IF(ISERROR(VLOOKUP($A126,'[1]Gesamt'!$A$4:$AG$251,14)),"",VLOOKUP($A126,'[1]Gesamt'!$A$4:$AG$251,14))</f>
      </c>
      <c r="K126" s="16">
        <f>IF(OR(M126="",M126=99999),"",RANK(M126,M:M,1))</f>
      </c>
      <c r="L126" s="4">
        <v>325</v>
      </c>
      <c r="M126" s="17">
        <f>IF(J126="","",ROUND(J126,2))</f>
      </c>
    </row>
    <row r="127" spans="1:13" ht="12" customHeight="1">
      <c r="A127" s="15">
        <f>IF(AND('[1]Gesamt'!$D128="x",'[1]Gesamt'!$A128&lt;189,'[1]Gesamt'!E128="x"),'[1]Gesamt'!A128,"")</f>
      </c>
      <c r="B127" s="15">
        <f>IF(ISERROR(VLOOKUP($A127,'[1]Gesamt'!$A$4:$AG$251,2)),"",VLOOKUP($A127,'[1]Gesamt'!$A$4:$AG$251,2))</f>
      </c>
      <c r="C127" s="15">
        <f>IF(ISERROR(VLOOKUP($A127,'[1]Gesamt'!$A$4:$AG$251,3)),"",VLOOKUP($A127,'[1]Gesamt'!$A$4:$AG$251,3))</f>
      </c>
      <c r="D127" s="15">
        <f>IF(ISERROR(VLOOKUP($A127,'[1]Gesamt'!$A$4:$AG$251,29)),"",VLOOKUP($A127,'[1]Gesamt'!$A$4:$AG$251,29))</f>
      </c>
      <c r="E127" s="3">
        <f>IF(ISERROR(VLOOKUP($A127,'[1]Gesamt'!$A$4:$AG$251,9)),"",VLOOKUP($A127,'[1]Gesamt'!$A$4:$AG$251,9))</f>
      </c>
      <c r="F127" s="3">
        <f>IF(ISERROR(VLOOKUP($A127,'[1]Gesamt'!$A$4:$AG$251,10)),"",VLOOKUP($A127,'[1]Gesamt'!$A$4:$AG$251,10))</f>
      </c>
      <c r="G127" s="3">
        <f>IF(ISERROR(VLOOKUP($A127,'[1]Gesamt'!$A$4:$AG$251,11)),"",VLOOKUP($A127,'[1]Gesamt'!$A$4:$AG$251,11))</f>
      </c>
      <c r="H127" s="3">
        <f>IF(ISERROR(VLOOKUP($A127,'[1]Gesamt'!$A$4:$AG$251,12)),"",VLOOKUP($A127,'[1]Gesamt'!$A$4:$AG$251,12))</f>
      </c>
      <c r="I127" s="3">
        <f>IF(ISERROR(VLOOKUP($A127,'[1]Gesamt'!$A$4:$AG$251,13)),"",VLOOKUP($A127,'[1]Gesamt'!$A$4:$AG$251,13))</f>
      </c>
      <c r="J127" s="3">
        <f>IF(ISERROR(VLOOKUP($A127,'[1]Gesamt'!$A$4:$AG$251,14)),"",VLOOKUP($A127,'[1]Gesamt'!$A$4:$AG$251,14))</f>
      </c>
      <c r="K127" s="16">
        <f>IF(OR(M127="",M127=99999),"",RANK(M127,M:M,1))</f>
      </c>
      <c r="L127" s="4">
        <v>326</v>
      </c>
      <c r="M127" s="17">
        <f>IF(J127="","",ROUND(J127,2))</f>
      </c>
    </row>
    <row r="128" spans="1:13" ht="12" customHeight="1">
      <c r="A128" s="15">
        <f>IF(AND('[1]Gesamt'!$D129="x",'[1]Gesamt'!$A129&lt;189,'[1]Gesamt'!E129="x"),'[1]Gesamt'!A129,"")</f>
      </c>
      <c r="B128" s="15">
        <f>IF(ISERROR(VLOOKUP($A128,'[1]Gesamt'!$A$4:$AG$251,2)),"",VLOOKUP($A128,'[1]Gesamt'!$A$4:$AG$251,2))</f>
      </c>
      <c r="C128" s="15">
        <f>IF(ISERROR(VLOOKUP($A128,'[1]Gesamt'!$A$4:$AG$251,3)),"",VLOOKUP($A128,'[1]Gesamt'!$A$4:$AG$251,3))</f>
      </c>
      <c r="D128" s="15">
        <f>IF(ISERROR(VLOOKUP($A128,'[1]Gesamt'!$A$4:$AG$251,29)),"",VLOOKUP($A128,'[1]Gesamt'!$A$4:$AG$251,29))</f>
      </c>
      <c r="E128" s="3">
        <f>IF(ISERROR(VLOOKUP($A128,'[1]Gesamt'!$A$4:$AG$251,9)),"",VLOOKUP($A128,'[1]Gesamt'!$A$4:$AG$251,9))</f>
      </c>
      <c r="F128" s="3">
        <f>IF(ISERROR(VLOOKUP($A128,'[1]Gesamt'!$A$4:$AG$251,10)),"",VLOOKUP($A128,'[1]Gesamt'!$A$4:$AG$251,10))</f>
      </c>
      <c r="G128" s="3">
        <f>IF(ISERROR(VLOOKUP($A128,'[1]Gesamt'!$A$4:$AG$251,11)),"",VLOOKUP($A128,'[1]Gesamt'!$A$4:$AG$251,11))</f>
      </c>
      <c r="H128" s="3">
        <f>IF(ISERROR(VLOOKUP($A128,'[1]Gesamt'!$A$4:$AG$251,12)),"",VLOOKUP($A128,'[1]Gesamt'!$A$4:$AG$251,12))</f>
      </c>
      <c r="I128" s="3">
        <f>IF(ISERROR(VLOOKUP($A128,'[1]Gesamt'!$A$4:$AG$251,13)),"",VLOOKUP($A128,'[1]Gesamt'!$A$4:$AG$251,13))</f>
      </c>
      <c r="J128" s="3">
        <f>IF(ISERROR(VLOOKUP($A128,'[1]Gesamt'!$A$4:$AG$251,14)),"",VLOOKUP($A128,'[1]Gesamt'!$A$4:$AG$251,14))</f>
      </c>
      <c r="K128" s="16">
        <f>IF(OR(M128="",M128=99999),"",RANK(M128,M:M,1))</f>
      </c>
      <c r="L128" s="4">
        <v>327</v>
      </c>
      <c r="M128" s="17">
        <f>IF(J128="","",ROUND(J128,2))</f>
      </c>
    </row>
    <row r="129" spans="1:13" ht="12" customHeight="1">
      <c r="A129" s="15">
        <f>IF(AND('[1]Gesamt'!$D130="x",'[1]Gesamt'!$A130&lt;189,'[1]Gesamt'!E130="x"),'[1]Gesamt'!A130,"")</f>
      </c>
      <c r="B129" s="15">
        <f>IF(ISERROR(VLOOKUP($A129,'[1]Gesamt'!$A$4:$AG$251,2)),"",VLOOKUP($A129,'[1]Gesamt'!$A$4:$AG$251,2))</f>
      </c>
      <c r="C129" s="15">
        <f>IF(ISERROR(VLOOKUP($A129,'[1]Gesamt'!$A$4:$AG$251,3)),"",VLOOKUP($A129,'[1]Gesamt'!$A$4:$AG$251,3))</f>
      </c>
      <c r="D129" s="15">
        <f>IF(ISERROR(VLOOKUP($A129,'[1]Gesamt'!$A$4:$AG$251,29)),"",VLOOKUP($A129,'[1]Gesamt'!$A$4:$AG$251,29))</f>
      </c>
      <c r="E129" s="3">
        <f>IF(ISERROR(VLOOKUP($A129,'[1]Gesamt'!$A$4:$AG$251,9)),"",VLOOKUP($A129,'[1]Gesamt'!$A$4:$AG$251,9))</f>
      </c>
      <c r="F129" s="3">
        <f>IF(ISERROR(VLOOKUP($A129,'[1]Gesamt'!$A$4:$AG$251,10)),"",VLOOKUP($A129,'[1]Gesamt'!$A$4:$AG$251,10))</f>
      </c>
      <c r="G129" s="3">
        <f>IF(ISERROR(VLOOKUP($A129,'[1]Gesamt'!$A$4:$AG$251,11)),"",VLOOKUP($A129,'[1]Gesamt'!$A$4:$AG$251,11))</f>
      </c>
      <c r="H129" s="3">
        <f>IF(ISERROR(VLOOKUP($A129,'[1]Gesamt'!$A$4:$AG$251,12)),"",VLOOKUP($A129,'[1]Gesamt'!$A$4:$AG$251,12))</f>
      </c>
      <c r="I129" s="3">
        <f>IF(ISERROR(VLOOKUP($A129,'[1]Gesamt'!$A$4:$AG$251,13)),"",VLOOKUP($A129,'[1]Gesamt'!$A$4:$AG$251,13))</f>
      </c>
      <c r="J129" s="3">
        <f>IF(ISERROR(VLOOKUP($A129,'[1]Gesamt'!$A$4:$AG$251,14)),"",VLOOKUP($A129,'[1]Gesamt'!$A$4:$AG$251,14))</f>
      </c>
      <c r="K129" s="16">
        <f>IF(OR(M129="",M129=99999),"",RANK(M129,M:M,1))</f>
      </c>
      <c r="L129" s="4">
        <v>328</v>
      </c>
      <c r="M129" s="17">
        <f>IF(J129="","",ROUND(J129,2))</f>
      </c>
    </row>
    <row r="130" spans="1:13" ht="12" customHeight="1">
      <c r="A130" s="15">
        <f>IF(AND('[1]Gesamt'!$D131="x",'[1]Gesamt'!$A131&lt;189,'[1]Gesamt'!E131="x"),'[1]Gesamt'!A131,"")</f>
      </c>
      <c r="B130" s="15">
        <f>IF(ISERROR(VLOOKUP($A130,'[1]Gesamt'!$A$4:$AG$251,2)),"",VLOOKUP($A130,'[1]Gesamt'!$A$4:$AG$251,2))</f>
      </c>
      <c r="C130" s="15">
        <f>IF(ISERROR(VLOOKUP($A130,'[1]Gesamt'!$A$4:$AG$251,3)),"",VLOOKUP($A130,'[1]Gesamt'!$A$4:$AG$251,3))</f>
      </c>
      <c r="D130" s="15">
        <f>IF(ISERROR(VLOOKUP($A130,'[1]Gesamt'!$A$4:$AG$251,29)),"",VLOOKUP($A130,'[1]Gesamt'!$A$4:$AG$251,29))</f>
      </c>
      <c r="E130" s="3">
        <f>IF(ISERROR(VLOOKUP($A130,'[1]Gesamt'!$A$4:$AG$251,9)),"",VLOOKUP($A130,'[1]Gesamt'!$A$4:$AG$251,9))</f>
      </c>
      <c r="F130" s="3">
        <f>IF(ISERROR(VLOOKUP($A130,'[1]Gesamt'!$A$4:$AG$251,10)),"",VLOOKUP($A130,'[1]Gesamt'!$A$4:$AG$251,10))</f>
      </c>
      <c r="G130" s="3">
        <f>IF(ISERROR(VLOOKUP($A130,'[1]Gesamt'!$A$4:$AG$251,11)),"",VLOOKUP($A130,'[1]Gesamt'!$A$4:$AG$251,11))</f>
      </c>
      <c r="H130" s="3">
        <f>IF(ISERROR(VLOOKUP($A130,'[1]Gesamt'!$A$4:$AG$251,12)),"",VLOOKUP($A130,'[1]Gesamt'!$A$4:$AG$251,12))</f>
      </c>
      <c r="I130" s="3">
        <f>IF(ISERROR(VLOOKUP($A130,'[1]Gesamt'!$A$4:$AG$251,13)),"",VLOOKUP($A130,'[1]Gesamt'!$A$4:$AG$251,13))</f>
      </c>
      <c r="J130" s="3">
        <f>IF(ISERROR(VLOOKUP($A130,'[1]Gesamt'!$A$4:$AG$251,14)),"",VLOOKUP($A130,'[1]Gesamt'!$A$4:$AG$251,14))</f>
      </c>
      <c r="K130" s="16">
        <f>IF(OR(M130="",M130=99999),"",RANK(M130,M:M,1))</f>
      </c>
      <c r="L130" s="4">
        <v>329</v>
      </c>
      <c r="M130" s="17">
        <f>IF(J130="","",ROUND(J130,2))</f>
      </c>
    </row>
    <row r="131" spans="1:13" ht="12" customHeight="1">
      <c r="A131" s="15">
        <f>IF(AND('[1]Gesamt'!$D132="x",'[1]Gesamt'!$A132&lt;189,'[1]Gesamt'!E132="x"),'[1]Gesamt'!A132,"")</f>
      </c>
      <c r="B131" s="15">
        <f>IF(ISERROR(VLOOKUP($A131,'[1]Gesamt'!$A$4:$AG$251,2)),"",VLOOKUP($A131,'[1]Gesamt'!$A$4:$AG$251,2))</f>
      </c>
      <c r="C131" s="15">
        <f>IF(ISERROR(VLOOKUP($A131,'[1]Gesamt'!$A$4:$AG$251,3)),"",VLOOKUP($A131,'[1]Gesamt'!$A$4:$AG$251,3))</f>
      </c>
      <c r="D131" s="15">
        <f>IF(ISERROR(VLOOKUP($A131,'[1]Gesamt'!$A$4:$AG$251,29)),"",VLOOKUP($A131,'[1]Gesamt'!$A$4:$AG$251,29))</f>
      </c>
      <c r="E131" s="3">
        <f>IF(ISERROR(VLOOKUP($A131,'[1]Gesamt'!$A$4:$AG$251,9)),"",VLOOKUP($A131,'[1]Gesamt'!$A$4:$AG$251,9))</f>
      </c>
      <c r="F131" s="3">
        <f>IF(ISERROR(VLOOKUP($A131,'[1]Gesamt'!$A$4:$AG$251,10)),"",VLOOKUP($A131,'[1]Gesamt'!$A$4:$AG$251,10))</f>
      </c>
      <c r="G131" s="3">
        <f>IF(ISERROR(VLOOKUP($A131,'[1]Gesamt'!$A$4:$AG$251,11)),"",VLOOKUP($A131,'[1]Gesamt'!$A$4:$AG$251,11))</f>
      </c>
      <c r="H131" s="3">
        <f>IF(ISERROR(VLOOKUP($A131,'[1]Gesamt'!$A$4:$AG$251,12)),"",VLOOKUP($A131,'[1]Gesamt'!$A$4:$AG$251,12))</f>
      </c>
      <c r="I131" s="3">
        <f>IF(ISERROR(VLOOKUP($A131,'[1]Gesamt'!$A$4:$AG$251,13)),"",VLOOKUP($A131,'[1]Gesamt'!$A$4:$AG$251,13))</f>
      </c>
      <c r="J131" s="3">
        <f>IF(ISERROR(VLOOKUP($A131,'[1]Gesamt'!$A$4:$AG$251,14)),"",VLOOKUP($A131,'[1]Gesamt'!$A$4:$AG$251,14))</f>
      </c>
      <c r="K131" s="16">
        <f>IF(OR(M131="",M131=99999),"",RANK(M131,M:M,1))</f>
      </c>
      <c r="L131" s="4">
        <v>330</v>
      </c>
      <c r="M131" s="17">
        <f>IF(J131="","",ROUND(J131,2))</f>
      </c>
    </row>
    <row r="132" spans="1:13" ht="12" customHeight="1">
      <c r="A132" s="15">
        <f>IF(AND('[1]Gesamt'!$D133="x",'[1]Gesamt'!$A133&lt;189,'[1]Gesamt'!E133="x"),'[1]Gesamt'!A133,"")</f>
      </c>
      <c r="B132" s="15">
        <f>IF(ISERROR(VLOOKUP($A132,'[1]Gesamt'!$A$4:$AG$251,2)),"",VLOOKUP($A132,'[1]Gesamt'!$A$4:$AG$251,2))</f>
      </c>
      <c r="C132" s="15">
        <f>IF(ISERROR(VLOOKUP($A132,'[1]Gesamt'!$A$4:$AG$251,3)),"",VLOOKUP($A132,'[1]Gesamt'!$A$4:$AG$251,3))</f>
      </c>
      <c r="D132" s="15">
        <f>IF(ISERROR(VLOOKUP($A132,'[1]Gesamt'!$A$4:$AG$251,29)),"",VLOOKUP($A132,'[1]Gesamt'!$A$4:$AG$251,29))</f>
      </c>
      <c r="E132" s="3">
        <f>IF(ISERROR(VLOOKUP($A132,'[1]Gesamt'!$A$4:$AG$251,9)),"",VLOOKUP($A132,'[1]Gesamt'!$A$4:$AG$251,9))</f>
      </c>
      <c r="F132" s="3">
        <f>IF(ISERROR(VLOOKUP($A132,'[1]Gesamt'!$A$4:$AG$251,10)),"",VLOOKUP($A132,'[1]Gesamt'!$A$4:$AG$251,10))</f>
      </c>
      <c r="G132" s="3">
        <f>IF(ISERROR(VLOOKUP($A132,'[1]Gesamt'!$A$4:$AG$251,11)),"",VLOOKUP($A132,'[1]Gesamt'!$A$4:$AG$251,11))</f>
      </c>
      <c r="H132" s="3">
        <f>IF(ISERROR(VLOOKUP($A132,'[1]Gesamt'!$A$4:$AG$251,12)),"",VLOOKUP($A132,'[1]Gesamt'!$A$4:$AG$251,12))</f>
      </c>
      <c r="I132" s="3">
        <f>IF(ISERROR(VLOOKUP($A132,'[1]Gesamt'!$A$4:$AG$251,13)),"",VLOOKUP($A132,'[1]Gesamt'!$A$4:$AG$251,13))</f>
      </c>
      <c r="J132" s="3">
        <f>IF(ISERROR(VLOOKUP($A132,'[1]Gesamt'!$A$4:$AG$251,14)),"",VLOOKUP($A132,'[1]Gesamt'!$A$4:$AG$251,14))</f>
      </c>
      <c r="K132" s="16">
        <f>IF(OR(M132="",M132=99999),"",RANK(M132,M:M,1))</f>
      </c>
      <c r="L132" s="4">
        <v>331</v>
      </c>
      <c r="M132" s="17">
        <f>IF(J132="","",ROUND(J132,2))</f>
      </c>
    </row>
    <row r="133" spans="1:13" ht="12" customHeight="1">
      <c r="A133" s="15">
        <f>IF(AND('[1]Gesamt'!$D134="x",'[1]Gesamt'!$A134&lt;189,'[1]Gesamt'!E134="x"),'[1]Gesamt'!A134,"")</f>
      </c>
      <c r="B133" s="15">
        <f>IF(ISERROR(VLOOKUP($A133,'[1]Gesamt'!$A$4:$AG$251,2)),"",VLOOKUP($A133,'[1]Gesamt'!$A$4:$AG$251,2))</f>
      </c>
      <c r="C133" s="15">
        <f>IF(ISERROR(VLOOKUP($A133,'[1]Gesamt'!$A$4:$AG$251,3)),"",VLOOKUP($A133,'[1]Gesamt'!$A$4:$AG$251,3))</f>
      </c>
      <c r="D133" s="15">
        <f>IF(ISERROR(VLOOKUP($A133,'[1]Gesamt'!$A$4:$AG$251,29)),"",VLOOKUP($A133,'[1]Gesamt'!$A$4:$AG$251,29))</f>
      </c>
      <c r="E133" s="3">
        <f>IF(ISERROR(VLOOKUP($A133,'[1]Gesamt'!$A$4:$AG$251,9)),"",VLOOKUP($A133,'[1]Gesamt'!$A$4:$AG$251,9))</f>
      </c>
      <c r="F133" s="3">
        <f>IF(ISERROR(VLOOKUP($A133,'[1]Gesamt'!$A$4:$AG$251,10)),"",VLOOKUP($A133,'[1]Gesamt'!$A$4:$AG$251,10))</f>
      </c>
      <c r="G133" s="3">
        <f>IF(ISERROR(VLOOKUP($A133,'[1]Gesamt'!$A$4:$AG$251,11)),"",VLOOKUP($A133,'[1]Gesamt'!$A$4:$AG$251,11))</f>
      </c>
      <c r="H133" s="3">
        <f>IF(ISERROR(VLOOKUP($A133,'[1]Gesamt'!$A$4:$AG$251,12)),"",VLOOKUP($A133,'[1]Gesamt'!$A$4:$AG$251,12))</f>
      </c>
      <c r="I133" s="3">
        <f>IF(ISERROR(VLOOKUP($A133,'[1]Gesamt'!$A$4:$AG$251,13)),"",VLOOKUP($A133,'[1]Gesamt'!$A$4:$AG$251,13))</f>
      </c>
      <c r="J133" s="3">
        <f>IF(ISERROR(VLOOKUP($A133,'[1]Gesamt'!$A$4:$AG$251,14)),"",VLOOKUP($A133,'[1]Gesamt'!$A$4:$AG$251,14))</f>
      </c>
      <c r="K133" s="16">
        <f>IF(OR(M133="",M133=99999),"",RANK(M133,M:M,1))</f>
      </c>
      <c r="L133" s="4">
        <v>332</v>
      </c>
      <c r="M133" s="17">
        <f>IF(J133="","",ROUND(J133,2))</f>
      </c>
    </row>
    <row r="134" spans="1:13" ht="12" customHeight="1">
      <c r="A134" s="15">
        <f>IF(AND('[1]Gesamt'!$D135="x",'[1]Gesamt'!$A135&lt;189,'[1]Gesamt'!E135="x"),'[1]Gesamt'!A135,"")</f>
      </c>
      <c r="B134" s="15">
        <f>IF(ISERROR(VLOOKUP($A134,'[1]Gesamt'!$A$4:$AG$251,2)),"",VLOOKUP($A134,'[1]Gesamt'!$A$4:$AG$251,2))</f>
      </c>
      <c r="C134" s="15">
        <f>IF(ISERROR(VLOOKUP($A134,'[1]Gesamt'!$A$4:$AG$251,3)),"",VLOOKUP($A134,'[1]Gesamt'!$A$4:$AG$251,3))</f>
      </c>
      <c r="D134" s="15">
        <f>IF(ISERROR(VLOOKUP($A134,'[1]Gesamt'!$A$4:$AG$251,29)),"",VLOOKUP($A134,'[1]Gesamt'!$A$4:$AG$251,29))</f>
      </c>
      <c r="E134" s="3">
        <f>IF(ISERROR(VLOOKUP($A134,'[1]Gesamt'!$A$4:$AG$251,9)),"",VLOOKUP($A134,'[1]Gesamt'!$A$4:$AG$251,9))</f>
      </c>
      <c r="F134" s="3">
        <f>IF(ISERROR(VLOOKUP($A134,'[1]Gesamt'!$A$4:$AG$251,10)),"",VLOOKUP($A134,'[1]Gesamt'!$A$4:$AG$251,10))</f>
      </c>
      <c r="G134" s="3">
        <f>IF(ISERROR(VLOOKUP($A134,'[1]Gesamt'!$A$4:$AG$251,11)),"",VLOOKUP($A134,'[1]Gesamt'!$A$4:$AG$251,11))</f>
      </c>
      <c r="H134" s="3">
        <f>IF(ISERROR(VLOOKUP($A134,'[1]Gesamt'!$A$4:$AG$251,12)),"",VLOOKUP($A134,'[1]Gesamt'!$A$4:$AG$251,12))</f>
      </c>
      <c r="I134" s="3">
        <f>IF(ISERROR(VLOOKUP($A134,'[1]Gesamt'!$A$4:$AG$251,13)),"",VLOOKUP($A134,'[1]Gesamt'!$A$4:$AG$251,13))</f>
      </c>
      <c r="J134" s="3">
        <f>IF(ISERROR(VLOOKUP($A134,'[1]Gesamt'!$A$4:$AG$251,14)),"",VLOOKUP($A134,'[1]Gesamt'!$A$4:$AG$251,14))</f>
      </c>
      <c r="K134" s="16">
        <f>IF(OR(M134="",M134=99999),"",RANK(M134,M:M,1))</f>
      </c>
      <c r="L134" s="4">
        <v>333</v>
      </c>
      <c r="M134" s="17">
        <f>IF(J134="","",ROUND(J134,2))</f>
      </c>
    </row>
    <row r="135" spans="1:13" ht="12" customHeight="1">
      <c r="A135" s="15">
        <f>IF(AND('[1]Gesamt'!$D136="x",'[1]Gesamt'!$A136&lt;189,'[1]Gesamt'!E136="x"),'[1]Gesamt'!A136,"")</f>
      </c>
      <c r="B135" s="15">
        <f>IF(ISERROR(VLOOKUP($A135,'[1]Gesamt'!$A$4:$AG$251,2)),"",VLOOKUP($A135,'[1]Gesamt'!$A$4:$AG$251,2))</f>
      </c>
      <c r="C135" s="15">
        <f>IF(ISERROR(VLOOKUP($A135,'[1]Gesamt'!$A$4:$AG$251,3)),"",VLOOKUP($A135,'[1]Gesamt'!$A$4:$AG$251,3))</f>
      </c>
      <c r="D135" s="15">
        <f>IF(ISERROR(VLOOKUP($A135,'[1]Gesamt'!$A$4:$AG$251,29)),"",VLOOKUP($A135,'[1]Gesamt'!$A$4:$AG$251,29))</f>
      </c>
      <c r="E135" s="3">
        <f>IF(ISERROR(VLOOKUP($A135,'[1]Gesamt'!$A$4:$AG$251,9)),"",VLOOKUP($A135,'[1]Gesamt'!$A$4:$AG$251,9))</f>
      </c>
      <c r="F135" s="3">
        <f>IF(ISERROR(VLOOKUP($A135,'[1]Gesamt'!$A$4:$AG$251,10)),"",VLOOKUP($A135,'[1]Gesamt'!$A$4:$AG$251,10))</f>
      </c>
      <c r="G135" s="3">
        <f>IF(ISERROR(VLOOKUP($A135,'[1]Gesamt'!$A$4:$AG$251,11)),"",VLOOKUP($A135,'[1]Gesamt'!$A$4:$AG$251,11))</f>
      </c>
      <c r="H135" s="3">
        <f>IF(ISERROR(VLOOKUP($A135,'[1]Gesamt'!$A$4:$AG$251,12)),"",VLOOKUP($A135,'[1]Gesamt'!$A$4:$AG$251,12))</f>
      </c>
      <c r="I135" s="3">
        <f>IF(ISERROR(VLOOKUP($A135,'[1]Gesamt'!$A$4:$AG$251,13)),"",VLOOKUP($A135,'[1]Gesamt'!$A$4:$AG$251,13))</f>
      </c>
      <c r="J135" s="3">
        <f>IF(ISERROR(VLOOKUP($A135,'[1]Gesamt'!$A$4:$AG$251,14)),"",VLOOKUP($A135,'[1]Gesamt'!$A$4:$AG$251,14))</f>
      </c>
      <c r="K135" s="16">
        <f>IF(OR(M135="",M135=99999),"",RANK(M135,M:M,1))</f>
      </c>
      <c r="L135" s="4">
        <v>334</v>
      </c>
      <c r="M135" s="17">
        <f>IF(J135="","",ROUND(J135,2))</f>
      </c>
    </row>
    <row r="136" spans="1:13" ht="12" customHeight="1">
      <c r="A136" s="15">
        <f>IF(AND('[1]Gesamt'!$D137="x",'[1]Gesamt'!$A137&lt;189,'[1]Gesamt'!E137="x"),'[1]Gesamt'!A137,"")</f>
      </c>
      <c r="B136" s="15">
        <f>IF(ISERROR(VLOOKUP($A136,'[1]Gesamt'!$A$4:$AG$251,2)),"",VLOOKUP($A136,'[1]Gesamt'!$A$4:$AG$251,2))</f>
      </c>
      <c r="C136" s="15">
        <f>IF(ISERROR(VLOOKUP($A136,'[1]Gesamt'!$A$4:$AG$251,3)),"",VLOOKUP($A136,'[1]Gesamt'!$A$4:$AG$251,3))</f>
      </c>
      <c r="D136" s="15">
        <f>IF(ISERROR(VLOOKUP($A136,'[1]Gesamt'!$A$4:$AG$251,29)),"",VLOOKUP($A136,'[1]Gesamt'!$A$4:$AG$251,29))</f>
      </c>
      <c r="E136" s="3">
        <f>IF(ISERROR(VLOOKUP($A136,'[1]Gesamt'!$A$4:$AG$251,9)),"",VLOOKUP($A136,'[1]Gesamt'!$A$4:$AG$251,9))</f>
      </c>
      <c r="F136" s="3">
        <f>IF(ISERROR(VLOOKUP($A136,'[1]Gesamt'!$A$4:$AG$251,10)),"",VLOOKUP($A136,'[1]Gesamt'!$A$4:$AG$251,10))</f>
      </c>
      <c r="G136" s="3">
        <f>IF(ISERROR(VLOOKUP($A136,'[1]Gesamt'!$A$4:$AG$251,11)),"",VLOOKUP($A136,'[1]Gesamt'!$A$4:$AG$251,11))</f>
      </c>
      <c r="H136" s="3">
        <f>IF(ISERROR(VLOOKUP($A136,'[1]Gesamt'!$A$4:$AG$251,12)),"",VLOOKUP($A136,'[1]Gesamt'!$A$4:$AG$251,12))</f>
      </c>
      <c r="I136" s="3">
        <f>IF(ISERROR(VLOOKUP($A136,'[1]Gesamt'!$A$4:$AG$251,13)),"",VLOOKUP($A136,'[1]Gesamt'!$A$4:$AG$251,13))</f>
      </c>
      <c r="J136" s="3">
        <f>IF(ISERROR(VLOOKUP($A136,'[1]Gesamt'!$A$4:$AG$251,14)),"",VLOOKUP($A136,'[1]Gesamt'!$A$4:$AG$251,14))</f>
      </c>
      <c r="K136" s="16">
        <f>IF(OR(M136="",M136=99999),"",RANK(M136,M:M,1))</f>
      </c>
      <c r="L136" s="4">
        <v>335</v>
      </c>
      <c r="M136" s="17">
        <f>IF(J136="","",ROUND(J136,2))</f>
      </c>
    </row>
    <row r="137" spans="1:13" ht="12" customHeight="1">
      <c r="A137" s="15">
        <f>IF(AND('[1]Gesamt'!$D138="x",'[1]Gesamt'!$A138&lt;189,'[1]Gesamt'!E138="x"),'[1]Gesamt'!A138,"")</f>
      </c>
      <c r="B137" s="15">
        <f>IF(ISERROR(VLOOKUP($A137,'[1]Gesamt'!$A$4:$AG$251,2)),"",VLOOKUP($A137,'[1]Gesamt'!$A$4:$AG$251,2))</f>
      </c>
      <c r="C137" s="15">
        <f>IF(ISERROR(VLOOKUP($A137,'[1]Gesamt'!$A$4:$AG$251,3)),"",VLOOKUP($A137,'[1]Gesamt'!$A$4:$AG$251,3))</f>
      </c>
      <c r="D137" s="15">
        <f>IF(ISERROR(VLOOKUP($A137,'[1]Gesamt'!$A$4:$AG$251,29)),"",VLOOKUP($A137,'[1]Gesamt'!$A$4:$AG$251,29))</f>
      </c>
      <c r="E137" s="3">
        <f>IF(ISERROR(VLOOKUP($A137,'[1]Gesamt'!$A$4:$AG$251,9)),"",VLOOKUP($A137,'[1]Gesamt'!$A$4:$AG$251,9))</f>
      </c>
      <c r="F137" s="3">
        <f>IF(ISERROR(VLOOKUP($A137,'[1]Gesamt'!$A$4:$AG$251,10)),"",VLOOKUP($A137,'[1]Gesamt'!$A$4:$AG$251,10))</f>
      </c>
      <c r="G137" s="3">
        <f>IF(ISERROR(VLOOKUP($A137,'[1]Gesamt'!$A$4:$AG$251,11)),"",VLOOKUP($A137,'[1]Gesamt'!$A$4:$AG$251,11))</f>
      </c>
      <c r="H137" s="3">
        <f>IF(ISERROR(VLOOKUP($A137,'[1]Gesamt'!$A$4:$AG$251,12)),"",VLOOKUP($A137,'[1]Gesamt'!$A$4:$AG$251,12))</f>
      </c>
      <c r="I137" s="3">
        <f>IF(ISERROR(VLOOKUP($A137,'[1]Gesamt'!$A$4:$AG$251,13)),"",VLOOKUP($A137,'[1]Gesamt'!$A$4:$AG$251,13))</f>
      </c>
      <c r="J137" s="3">
        <f>IF(ISERROR(VLOOKUP($A137,'[1]Gesamt'!$A$4:$AG$251,14)),"",VLOOKUP($A137,'[1]Gesamt'!$A$4:$AG$251,14))</f>
      </c>
      <c r="K137" s="16">
        <f>IF(OR(M137="",M137=99999),"",RANK(M137,M:M,1))</f>
      </c>
      <c r="L137" s="4">
        <v>336</v>
      </c>
      <c r="M137" s="17">
        <f>IF(J137="","",ROUND(J137,2))</f>
      </c>
    </row>
    <row r="138" spans="1:13" ht="12" customHeight="1">
      <c r="A138" s="15">
        <f>IF(AND('[1]Gesamt'!$D139="x",'[1]Gesamt'!$A139&lt;189,'[1]Gesamt'!E139="x"),'[1]Gesamt'!A139,"")</f>
      </c>
      <c r="B138" s="15">
        <f>IF(ISERROR(VLOOKUP($A138,'[1]Gesamt'!$A$4:$AG$251,2)),"",VLOOKUP($A138,'[1]Gesamt'!$A$4:$AG$251,2))</f>
      </c>
      <c r="C138" s="15">
        <f>IF(ISERROR(VLOOKUP($A138,'[1]Gesamt'!$A$4:$AG$251,3)),"",VLOOKUP($A138,'[1]Gesamt'!$A$4:$AG$251,3))</f>
      </c>
      <c r="D138" s="15">
        <f>IF(ISERROR(VLOOKUP($A138,'[1]Gesamt'!$A$4:$AG$251,29)),"",VLOOKUP($A138,'[1]Gesamt'!$A$4:$AG$251,29))</f>
      </c>
      <c r="E138" s="3">
        <f>IF(ISERROR(VLOOKUP($A138,'[1]Gesamt'!$A$4:$AG$251,9)),"",VLOOKUP($A138,'[1]Gesamt'!$A$4:$AG$251,9))</f>
      </c>
      <c r="F138" s="3">
        <f>IF(ISERROR(VLOOKUP($A138,'[1]Gesamt'!$A$4:$AG$251,10)),"",VLOOKUP($A138,'[1]Gesamt'!$A$4:$AG$251,10))</f>
      </c>
      <c r="G138" s="3">
        <f>IF(ISERROR(VLOOKUP($A138,'[1]Gesamt'!$A$4:$AG$251,11)),"",VLOOKUP($A138,'[1]Gesamt'!$A$4:$AG$251,11))</f>
      </c>
      <c r="H138" s="3">
        <f>IF(ISERROR(VLOOKUP($A138,'[1]Gesamt'!$A$4:$AG$251,12)),"",VLOOKUP($A138,'[1]Gesamt'!$A$4:$AG$251,12))</f>
      </c>
      <c r="I138" s="3">
        <f>IF(ISERROR(VLOOKUP($A138,'[1]Gesamt'!$A$4:$AG$251,13)),"",VLOOKUP($A138,'[1]Gesamt'!$A$4:$AG$251,13))</f>
      </c>
      <c r="J138" s="3">
        <f>IF(ISERROR(VLOOKUP($A138,'[1]Gesamt'!$A$4:$AG$251,14)),"",VLOOKUP($A138,'[1]Gesamt'!$A$4:$AG$251,14))</f>
      </c>
      <c r="K138" s="16">
        <f>IF(OR(M138="",M138=99999),"",RANK(M138,M:M,1))</f>
      </c>
      <c r="L138" s="4">
        <v>337</v>
      </c>
      <c r="M138" s="17">
        <f>IF(J138="","",ROUND(J138,2))</f>
      </c>
    </row>
    <row r="139" spans="1:13" ht="12" customHeight="1">
      <c r="A139" s="15">
        <f>IF(AND('[1]Gesamt'!$D140="x",'[1]Gesamt'!$A140&lt;189,'[1]Gesamt'!E140="x"),'[1]Gesamt'!A140,"")</f>
      </c>
      <c r="B139" s="15">
        <f>IF(ISERROR(VLOOKUP($A139,'[1]Gesamt'!$A$4:$AG$251,2)),"",VLOOKUP($A139,'[1]Gesamt'!$A$4:$AG$251,2))</f>
      </c>
      <c r="C139" s="15">
        <f>IF(ISERROR(VLOOKUP($A139,'[1]Gesamt'!$A$4:$AG$251,3)),"",VLOOKUP($A139,'[1]Gesamt'!$A$4:$AG$251,3))</f>
      </c>
      <c r="D139" s="15">
        <f>IF(ISERROR(VLOOKUP($A139,'[1]Gesamt'!$A$4:$AG$251,29)),"",VLOOKUP($A139,'[1]Gesamt'!$A$4:$AG$251,29))</f>
      </c>
      <c r="E139" s="3">
        <f>IF(ISERROR(VLOOKUP($A139,'[1]Gesamt'!$A$4:$AG$251,9)),"",VLOOKUP($A139,'[1]Gesamt'!$A$4:$AG$251,9))</f>
      </c>
      <c r="F139" s="3">
        <f>IF(ISERROR(VLOOKUP($A139,'[1]Gesamt'!$A$4:$AG$251,10)),"",VLOOKUP($A139,'[1]Gesamt'!$A$4:$AG$251,10))</f>
      </c>
      <c r="G139" s="3">
        <f>IF(ISERROR(VLOOKUP($A139,'[1]Gesamt'!$A$4:$AG$251,11)),"",VLOOKUP($A139,'[1]Gesamt'!$A$4:$AG$251,11))</f>
      </c>
      <c r="H139" s="3">
        <f>IF(ISERROR(VLOOKUP($A139,'[1]Gesamt'!$A$4:$AG$251,12)),"",VLOOKUP($A139,'[1]Gesamt'!$A$4:$AG$251,12))</f>
      </c>
      <c r="I139" s="3">
        <f>IF(ISERROR(VLOOKUP($A139,'[1]Gesamt'!$A$4:$AG$251,13)),"",VLOOKUP($A139,'[1]Gesamt'!$A$4:$AG$251,13))</f>
      </c>
      <c r="J139" s="3">
        <f>IF(ISERROR(VLOOKUP($A139,'[1]Gesamt'!$A$4:$AG$251,14)),"",VLOOKUP($A139,'[1]Gesamt'!$A$4:$AG$251,14))</f>
      </c>
      <c r="K139" s="16">
        <f>IF(OR(M139="",M139=99999),"",RANK(M139,M:M,1))</f>
      </c>
      <c r="L139" s="4">
        <v>338</v>
      </c>
      <c r="M139" s="17">
        <f>IF(J139="","",ROUND(J139,2))</f>
      </c>
    </row>
    <row r="140" spans="1:13" ht="12" customHeight="1">
      <c r="A140" s="15">
        <f>IF(AND('[1]Gesamt'!$D141="x",'[1]Gesamt'!$A141&lt;189,'[1]Gesamt'!E141="x"),'[1]Gesamt'!A141,"")</f>
      </c>
      <c r="B140" s="15">
        <f>IF(ISERROR(VLOOKUP($A140,'[1]Gesamt'!$A$4:$AG$251,2)),"",VLOOKUP($A140,'[1]Gesamt'!$A$4:$AG$251,2))</f>
      </c>
      <c r="C140" s="15">
        <f>IF(ISERROR(VLOOKUP($A140,'[1]Gesamt'!$A$4:$AG$251,3)),"",VLOOKUP($A140,'[1]Gesamt'!$A$4:$AG$251,3))</f>
      </c>
      <c r="D140" s="15">
        <f>IF(ISERROR(VLOOKUP($A140,'[1]Gesamt'!$A$4:$AG$251,29)),"",VLOOKUP($A140,'[1]Gesamt'!$A$4:$AG$251,29))</f>
      </c>
      <c r="E140" s="3">
        <f>IF(ISERROR(VLOOKUP($A140,'[1]Gesamt'!$A$4:$AG$251,9)),"",VLOOKUP($A140,'[1]Gesamt'!$A$4:$AG$251,9))</f>
      </c>
      <c r="F140" s="3">
        <f>IF(ISERROR(VLOOKUP($A140,'[1]Gesamt'!$A$4:$AG$251,10)),"",VLOOKUP($A140,'[1]Gesamt'!$A$4:$AG$251,10))</f>
      </c>
      <c r="G140" s="3">
        <f>IF(ISERROR(VLOOKUP($A140,'[1]Gesamt'!$A$4:$AG$251,11)),"",VLOOKUP($A140,'[1]Gesamt'!$A$4:$AG$251,11))</f>
      </c>
      <c r="H140" s="3">
        <f>IF(ISERROR(VLOOKUP($A140,'[1]Gesamt'!$A$4:$AG$251,12)),"",VLOOKUP($A140,'[1]Gesamt'!$A$4:$AG$251,12))</f>
      </c>
      <c r="I140" s="3">
        <f>IF(ISERROR(VLOOKUP($A140,'[1]Gesamt'!$A$4:$AG$251,13)),"",VLOOKUP($A140,'[1]Gesamt'!$A$4:$AG$251,13))</f>
      </c>
      <c r="J140" s="3">
        <f>IF(ISERROR(VLOOKUP($A140,'[1]Gesamt'!$A$4:$AG$251,14)),"",VLOOKUP($A140,'[1]Gesamt'!$A$4:$AG$251,14))</f>
      </c>
      <c r="K140" s="16">
        <f>IF(OR(M140="",M140=99999),"",RANK(M140,M:M,1))</f>
      </c>
      <c r="L140" s="4">
        <v>339</v>
      </c>
      <c r="M140" s="17">
        <f>IF(J140="","",ROUND(J140,2))</f>
      </c>
    </row>
    <row r="141" spans="1:13" ht="12" customHeight="1">
      <c r="A141" s="15">
        <f>IF(AND('[1]Gesamt'!$D142="x",'[1]Gesamt'!$A142&lt;189,'[1]Gesamt'!E142="x"),'[1]Gesamt'!A142,"")</f>
      </c>
      <c r="B141" s="15">
        <f>IF(ISERROR(VLOOKUP($A141,'[1]Gesamt'!$A$4:$AG$251,2)),"",VLOOKUP($A141,'[1]Gesamt'!$A$4:$AG$251,2))</f>
      </c>
      <c r="C141" s="15">
        <f>IF(ISERROR(VLOOKUP($A141,'[1]Gesamt'!$A$4:$AG$251,3)),"",VLOOKUP($A141,'[1]Gesamt'!$A$4:$AG$251,3))</f>
      </c>
      <c r="D141" s="15">
        <f>IF(ISERROR(VLOOKUP($A141,'[1]Gesamt'!$A$4:$AG$251,29)),"",VLOOKUP($A141,'[1]Gesamt'!$A$4:$AG$251,29))</f>
      </c>
      <c r="E141" s="3">
        <f>IF(ISERROR(VLOOKUP($A141,'[1]Gesamt'!$A$4:$AG$251,9)),"",VLOOKUP($A141,'[1]Gesamt'!$A$4:$AG$251,9))</f>
      </c>
      <c r="F141" s="3">
        <f>IF(ISERROR(VLOOKUP($A141,'[1]Gesamt'!$A$4:$AG$251,10)),"",VLOOKUP($A141,'[1]Gesamt'!$A$4:$AG$251,10))</f>
      </c>
      <c r="G141" s="3">
        <f>IF(ISERROR(VLOOKUP($A141,'[1]Gesamt'!$A$4:$AG$251,11)),"",VLOOKUP($A141,'[1]Gesamt'!$A$4:$AG$251,11))</f>
      </c>
      <c r="H141" s="3">
        <f>IF(ISERROR(VLOOKUP($A141,'[1]Gesamt'!$A$4:$AG$251,12)),"",VLOOKUP($A141,'[1]Gesamt'!$A$4:$AG$251,12))</f>
      </c>
      <c r="I141" s="3">
        <f>IF(ISERROR(VLOOKUP($A141,'[1]Gesamt'!$A$4:$AG$251,13)),"",VLOOKUP($A141,'[1]Gesamt'!$A$4:$AG$251,13))</f>
      </c>
      <c r="J141" s="3">
        <f>IF(ISERROR(VLOOKUP($A141,'[1]Gesamt'!$A$4:$AG$251,14)),"",VLOOKUP($A141,'[1]Gesamt'!$A$4:$AG$251,14))</f>
      </c>
      <c r="K141" s="16">
        <f>IF(OR(M141="",M141=99999),"",RANK(M141,M:M,1))</f>
      </c>
      <c r="L141" s="4">
        <v>340</v>
      </c>
      <c r="M141" s="17">
        <f>IF(J141="","",ROUND(J141,2))</f>
      </c>
    </row>
    <row r="142" spans="1:13" ht="12" customHeight="1">
      <c r="A142" s="15">
        <f>IF(AND('[1]Gesamt'!$D143="x",'[1]Gesamt'!$A143&lt;189,'[1]Gesamt'!E143="x"),'[1]Gesamt'!A143,"")</f>
      </c>
      <c r="B142" s="15">
        <f>IF(ISERROR(VLOOKUP($A142,'[1]Gesamt'!$A$4:$AG$251,2)),"",VLOOKUP($A142,'[1]Gesamt'!$A$4:$AG$251,2))</f>
      </c>
      <c r="C142" s="15">
        <f>IF(ISERROR(VLOOKUP($A142,'[1]Gesamt'!$A$4:$AG$251,3)),"",VLOOKUP($A142,'[1]Gesamt'!$A$4:$AG$251,3))</f>
      </c>
      <c r="D142" s="15">
        <f>IF(ISERROR(VLOOKUP($A142,'[1]Gesamt'!$A$4:$AG$251,29)),"",VLOOKUP($A142,'[1]Gesamt'!$A$4:$AG$251,29))</f>
      </c>
      <c r="E142" s="3">
        <f>IF(ISERROR(VLOOKUP($A142,'[1]Gesamt'!$A$4:$AG$251,9)),"",VLOOKUP($A142,'[1]Gesamt'!$A$4:$AG$251,9))</f>
      </c>
      <c r="F142" s="3">
        <f>IF(ISERROR(VLOOKUP($A142,'[1]Gesamt'!$A$4:$AG$251,10)),"",VLOOKUP($A142,'[1]Gesamt'!$A$4:$AG$251,10))</f>
      </c>
      <c r="G142" s="3">
        <f>IF(ISERROR(VLOOKUP($A142,'[1]Gesamt'!$A$4:$AG$251,11)),"",VLOOKUP($A142,'[1]Gesamt'!$A$4:$AG$251,11))</f>
      </c>
      <c r="H142" s="3">
        <f>IF(ISERROR(VLOOKUP($A142,'[1]Gesamt'!$A$4:$AG$251,12)),"",VLOOKUP($A142,'[1]Gesamt'!$A$4:$AG$251,12))</f>
      </c>
      <c r="I142" s="3">
        <f>IF(ISERROR(VLOOKUP($A142,'[1]Gesamt'!$A$4:$AG$251,13)),"",VLOOKUP($A142,'[1]Gesamt'!$A$4:$AG$251,13))</f>
      </c>
      <c r="J142" s="3">
        <f>IF(ISERROR(VLOOKUP($A142,'[1]Gesamt'!$A$4:$AG$251,14)),"",VLOOKUP($A142,'[1]Gesamt'!$A$4:$AG$251,14))</f>
      </c>
      <c r="K142" s="16">
        <f>IF(OR(M142="",M142=99999),"",RANK(M142,M:M,1))</f>
      </c>
      <c r="L142" s="4">
        <v>341</v>
      </c>
      <c r="M142" s="17">
        <f>IF(J142="","",ROUND(J142,2))</f>
      </c>
    </row>
    <row r="143" spans="1:13" ht="12" customHeight="1">
      <c r="A143" s="15">
        <f>IF(AND('[1]Gesamt'!$D144="x",'[1]Gesamt'!$A144&lt;189,'[1]Gesamt'!E144="x"),'[1]Gesamt'!A144,"")</f>
      </c>
      <c r="B143" s="15">
        <f>IF(ISERROR(VLOOKUP($A143,'[1]Gesamt'!$A$4:$AG$251,2)),"",VLOOKUP($A143,'[1]Gesamt'!$A$4:$AG$251,2))</f>
      </c>
      <c r="C143" s="15">
        <f>IF(ISERROR(VLOOKUP($A143,'[1]Gesamt'!$A$4:$AG$251,3)),"",VLOOKUP($A143,'[1]Gesamt'!$A$4:$AG$251,3))</f>
      </c>
      <c r="D143" s="15">
        <f>IF(ISERROR(VLOOKUP($A143,'[1]Gesamt'!$A$4:$AG$251,29)),"",VLOOKUP($A143,'[1]Gesamt'!$A$4:$AG$251,29))</f>
      </c>
      <c r="E143" s="3">
        <f>IF(ISERROR(VLOOKUP($A143,'[1]Gesamt'!$A$4:$AG$251,9)),"",VLOOKUP($A143,'[1]Gesamt'!$A$4:$AG$251,9))</f>
      </c>
      <c r="F143" s="3">
        <f>IF(ISERROR(VLOOKUP($A143,'[1]Gesamt'!$A$4:$AG$251,10)),"",VLOOKUP($A143,'[1]Gesamt'!$A$4:$AG$251,10))</f>
      </c>
      <c r="G143" s="3">
        <f>IF(ISERROR(VLOOKUP($A143,'[1]Gesamt'!$A$4:$AG$251,11)),"",VLOOKUP($A143,'[1]Gesamt'!$A$4:$AG$251,11))</f>
      </c>
      <c r="H143" s="3">
        <f>IF(ISERROR(VLOOKUP($A143,'[1]Gesamt'!$A$4:$AG$251,12)),"",VLOOKUP($A143,'[1]Gesamt'!$A$4:$AG$251,12))</f>
      </c>
      <c r="I143" s="3">
        <f>IF(ISERROR(VLOOKUP($A143,'[1]Gesamt'!$A$4:$AG$251,13)),"",VLOOKUP($A143,'[1]Gesamt'!$A$4:$AG$251,13))</f>
      </c>
      <c r="J143" s="3">
        <f>IF(ISERROR(VLOOKUP($A143,'[1]Gesamt'!$A$4:$AG$251,14)),"",VLOOKUP($A143,'[1]Gesamt'!$A$4:$AG$251,14))</f>
      </c>
      <c r="K143" s="16">
        <f>IF(OR(M143="",M143=99999),"",RANK(M143,M:M,1))</f>
      </c>
      <c r="L143" s="4">
        <v>342</v>
      </c>
      <c r="M143" s="17">
        <f>IF(J143="","",ROUND(J143,2))</f>
      </c>
    </row>
    <row r="144" spans="1:13" ht="12" customHeight="1">
      <c r="A144" s="15">
        <f>IF(AND('[1]Gesamt'!$D145="x",'[1]Gesamt'!$A145&lt;189,'[1]Gesamt'!E145="x"),'[1]Gesamt'!A145,"")</f>
      </c>
      <c r="B144" s="15">
        <f>IF(ISERROR(VLOOKUP($A144,'[1]Gesamt'!$A$4:$AG$251,2)),"",VLOOKUP($A144,'[1]Gesamt'!$A$4:$AG$251,2))</f>
      </c>
      <c r="C144" s="15">
        <f>IF(ISERROR(VLOOKUP($A144,'[1]Gesamt'!$A$4:$AG$251,3)),"",VLOOKUP($A144,'[1]Gesamt'!$A$4:$AG$251,3))</f>
      </c>
      <c r="D144" s="15">
        <f>IF(ISERROR(VLOOKUP($A144,'[1]Gesamt'!$A$4:$AG$251,29)),"",VLOOKUP($A144,'[1]Gesamt'!$A$4:$AG$251,29))</f>
      </c>
      <c r="E144" s="3">
        <f>IF(ISERROR(VLOOKUP($A144,'[1]Gesamt'!$A$4:$AG$251,9)),"",VLOOKUP($A144,'[1]Gesamt'!$A$4:$AG$251,9))</f>
      </c>
      <c r="F144" s="3">
        <f>IF(ISERROR(VLOOKUP($A144,'[1]Gesamt'!$A$4:$AG$251,10)),"",VLOOKUP($A144,'[1]Gesamt'!$A$4:$AG$251,10))</f>
      </c>
      <c r="G144" s="3">
        <f>IF(ISERROR(VLOOKUP($A144,'[1]Gesamt'!$A$4:$AG$251,11)),"",VLOOKUP($A144,'[1]Gesamt'!$A$4:$AG$251,11))</f>
      </c>
      <c r="H144" s="3">
        <f>IF(ISERROR(VLOOKUP($A144,'[1]Gesamt'!$A$4:$AG$251,12)),"",VLOOKUP($A144,'[1]Gesamt'!$A$4:$AG$251,12))</f>
      </c>
      <c r="I144" s="3">
        <f>IF(ISERROR(VLOOKUP($A144,'[1]Gesamt'!$A$4:$AG$251,13)),"",VLOOKUP($A144,'[1]Gesamt'!$A$4:$AG$251,13))</f>
      </c>
      <c r="J144" s="3">
        <f>IF(ISERROR(VLOOKUP($A144,'[1]Gesamt'!$A$4:$AG$251,14)),"",VLOOKUP($A144,'[1]Gesamt'!$A$4:$AG$251,14))</f>
      </c>
      <c r="K144" s="16">
        <f>IF(OR(M144="",M144=99999),"",RANK(M144,M:M,1))</f>
      </c>
      <c r="L144" s="4">
        <v>343</v>
      </c>
      <c r="M144" s="17">
        <f>IF(J144="","",ROUND(J144,2))</f>
      </c>
    </row>
    <row r="145" spans="1:13" ht="12" customHeight="1">
      <c r="A145" s="15">
        <f>IF(AND('[1]Gesamt'!$D146="x",'[1]Gesamt'!$A146&lt;189,'[1]Gesamt'!E146="x"),'[1]Gesamt'!A146,"")</f>
      </c>
      <c r="B145" s="15">
        <f>IF(ISERROR(VLOOKUP($A145,'[1]Gesamt'!$A$4:$AG$251,2)),"",VLOOKUP($A145,'[1]Gesamt'!$A$4:$AG$251,2))</f>
      </c>
      <c r="C145" s="15">
        <f>IF(ISERROR(VLOOKUP($A145,'[1]Gesamt'!$A$4:$AG$251,3)),"",VLOOKUP($A145,'[1]Gesamt'!$A$4:$AG$251,3))</f>
      </c>
      <c r="D145" s="15">
        <f>IF(ISERROR(VLOOKUP($A145,'[1]Gesamt'!$A$4:$AG$251,29)),"",VLOOKUP($A145,'[1]Gesamt'!$A$4:$AG$251,29))</f>
      </c>
      <c r="E145" s="3">
        <f>IF(ISERROR(VLOOKUP($A145,'[1]Gesamt'!$A$4:$AG$251,9)),"",VLOOKUP($A145,'[1]Gesamt'!$A$4:$AG$251,9))</f>
      </c>
      <c r="F145" s="3">
        <f>IF(ISERROR(VLOOKUP($A145,'[1]Gesamt'!$A$4:$AG$251,10)),"",VLOOKUP($A145,'[1]Gesamt'!$A$4:$AG$251,10))</f>
      </c>
      <c r="G145" s="3">
        <f>IF(ISERROR(VLOOKUP($A145,'[1]Gesamt'!$A$4:$AG$251,11)),"",VLOOKUP($A145,'[1]Gesamt'!$A$4:$AG$251,11))</f>
      </c>
      <c r="H145" s="3">
        <f>IF(ISERROR(VLOOKUP($A145,'[1]Gesamt'!$A$4:$AG$251,12)),"",VLOOKUP($A145,'[1]Gesamt'!$A$4:$AG$251,12))</f>
      </c>
      <c r="I145" s="3">
        <f>IF(ISERROR(VLOOKUP($A145,'[1]Gesamt'!$A$4:$AG$251,13)),"",VLOOKUP($A145,'[1]Gesamt'!$A$4:$AG$251,13))</f>
      </c>
      <c r="J145" s="3">
        <f>IF(ISERROR(VLOOKUP($A145,'[1]Gesamt'!$A$4:$AG$251,14)),"",VLOOKUP($A145,'[1]Gesamt'!$A$4:$AG$251,14))</f>
      </c>
      <c r="K145" s="16">
        <f>IF(OR(M145="",M145=99999),"",RANK(M145,M:M,1))</f>
      </c>
      <c r="L145" s="4">
        <v>344</v>
      </c>
      <c r="M145" s="17">
        <f>IF(J145="","",ROUND(J145,2))</f>
      </c>
    </row>
    <row r="146" spans="1:13" ht="12" customHeight="1">
      <c r="A146" s="15">
        <f>IF(AND('[1]Gesamt'!$D147="x",'[1]Gesamt'!$A147&lt;189,'[1]Gesamt'!E147="x"),'[1]Gesamt'!A147,"")</f>
      </c>
      <c r="B146" s="15">
        <f>IF(ISERROR(VLOOKUP($A146,'[1]Gesamt'!$A$4:$AG$251,2)),"",VLOOKUP($A146,'[1]Gesamt'!$A$4:$AG$251,2))</f>
      </c>
      <c r="C146" s="15">
        <f>IF(ISERROR(VLOOKUP($A146,'[1]Gesamt'!$A$4:$AG$251,3)),"",VLOOKUP($A146,'[1]Gesamt'!$A$4:$AG$251,3))</f>
      </c>
      <c r="D146" s="15">
        <f>IF(ISERROR(VLOOKUP($A146,'[1]Gesamt'!$A$4:$AG$251,29)),"",VLOOKUP($A146,'[1]Gesamt'!$A$4:$AG$251,29))</f>
      </c>
      <c r="E146" s="3">
        <f>IF(ISERROR(VLOOKUP($A146,'[1]Gesamt'!$A$4:$AG$251,9)),"",VLOOKUP($A146,'[1]Gesamt'!$A$4:$AG$251,9))</f>
      </c>
      <c r="F146" s="3">
        <f>IF(ISERROR(VLOOKUP($A146,'[1]Gesamt'!$A$4:$AG$251,10)),"",VLOOKUP($A146,'[1]Gesamt'!$A$4:$AG$251,10))</f>
      </c>
      <c r="G146" s="3">
        <f>IF(ISERROR(VLOOKUP($A146,'[1]Gesamt'!$A$4:$AG$251,11)),"",VLOOKUP($A146,'[1]Gesamt'!$A$4:$AG$251,11))</f>
      </c>
      <c r="H146" s="3">
        <f>IF(ISERROR(VLOOKUP($A146,'[1]Gesamt'!$A$4:$AG$251,12)),"",VLOOKUP($A146,'[1]Gesamt'!$A$4:$AG$251,12))</f>
      </c>
      <c r="I146" s="3">
        <f>IF(ISERROR(VLOOKUP($A146,'[1]Gesamt'!$A$4:$AG$251,13)),"",VLOOKUP($A146,'[1]Gesamt'!$A$4:$AG$251,13))</f>
      </c>
      <c r="J146" s="3">
        <f>IF(ISERROR(VLOOKUP($A146,'[1]Gesamt'!$A$4:$AG$251,14)),"",VLOOKUP($A146,'[1]Gesamt'!$A$4:$AG$251,14))</f>
      </c>
      <c r="K146" s="16">
        <f>IF(OR(M146="",M146=99999),"",RANK(M146,M:M,1))</f>
      </c>
      <c r="L146" s="4">
        <v>345</v>
      </c>
      <c r="M146" s="17">
        <f>IF(J146="","",ROUND(J146,2))</f>
      </c>
    </row>
    <row r="147" spans="1:13" ht="12" customHeight="1">
      <c r="A147" s="15">
        <f>IF(AND('[1]Gesamt'!$D148="x",'[1]Gesamt'!$A148&lt;189,'[1]Gesamt'!E148="x"),'[1]Gesamt'!A148,"")</f>
      </c>
      <c r="B147" s="15">
        <f>IF(ISERROR(VLOOKUP($A147,'[1]Gesamt'!$A$4:$AG$251,2)),"",VLOOKUP($A147,'[1]Gesamt'!$A$4:$AG$251,2))</f>
      </c>
      <c r="C147" s="15">
        <f>IF(ISERROR(VLOOKUP($A147,'[1]Gesamt'!$A$4:$AG$251,3)),"",VLOOKUP($A147,'[1]Gesamt'!$A$4:$AG$251,3))</f>
      </c>
      <c r="D147" s="15">
        <f>IF(ISERROR(VLOOKUP($A147,'[1]Gesamt'!$A$4:$AG$251,29)),"",VLOOKUP($A147,'[1]Gesamt'!$A$4:$AG$251,29))</f>
      </c>
      <c r="E147" s="3">
        <f>IF(ISERROR(VLOOKUP($A147,'[1]Gesamt'!$A$4:$AG$251,9)),"",VLOOKUP($A147,'[1]Gesamt'!$A$4:$AG$251,9))</f>
      </c>
      <c r="F147" s="3">
        <f>IF(ISERROR(VLOOKUP($A147,'[1]Gesamt'!$A$4:$AG$251,10)),"",VLOOKUP($A147,'[1]Gesamt'!$A$4:$AG$251,10))</f>
      </c>
      <c r="G147" s="3">
        <f>IF(ISERROR(VLOOKUP($A147,'[1]Gesamt'!$A$4:$AG$251,11)),"",VLOOKUP($A147,'[1]Gesamt'!$A$4:$AG$251,11))</f>
      </c>
      <c r="H147" s="3">
        <f>IF(ISERROR(VLOOKUP($A147,'[1]Gesamt'!$A$4:$AG$251,12)),"",VLOOKUP($A147,'[1]Gesamt'!$A$4:$AG$251,12))</f>
      </c>
      <c r="I147" s="3">
        <f>IF(ISERROR(VLOOKUP($A147,'[1]Gesamt'!$A$4:$AG$251,13)),"",VLOOKUP($A147,'[1]Gesamt'!$A$4:$AG$251,13))</f>
      </c>
      <c r="J147" s="3">
        <f>IF(ISERROR(VLOOKUP($A147,'[1]Gesamt'!$A$4:$AG$251,14)),"",VLOOKUP($A147,'[1]Gesamt'!$A$4:$AG$251,14))</f>
      </c>
      <c r="K147" s="16">
        <f>IF(OR(M147="",M147=99999),"",RANK(M147,M:M,1))</f>
      </c>
      <c r="L147" s="4">
        <v>346</v>
      </c>
      <c r="M147" s="17">
        <f>IF(J147="","",ROUND(J147,2))</f>
      </c>
    </row>
    <row r="148" spans="1:13" ht="12" customHeight="1">
      <c r="A148" s="15">
        <f>IF(AND('[1]Gesamt'!$D149="x",'[1]Gesamt'!$A149&lt;189,'[1]Gesamt'!E149="x"),'[1]Gesamt'!A149,"")</f>
      </c>
      <c r="B148" s="15">
        <f>IF(ISERROR(VLOOKUP($A148,'[1]Gesamt'!$A$4:$AG$251,2)),"",VLOOKUP($A148,'[1]Gesamt'!$A$4:$AG$251,2))</f>
      </c>
      <c r="C148" s="15">
        <f>IF(ISERROR(VLOOKUP($A148,'[1]Gesamt'!$A$4:$AG$251,3)),"",VLOOKUP($A148,'[1]Gesamt'!$A$4:$AG$251,3))</f>
      </c>
      <c r="D148" s="15">
        <f>IF(ISERROR(VLOOKUP($A148,'[1]Gesamt'!$A$4:$AG$251,29)),"",VLOOKUP($A148,'[1]Gesamt'!$A$4:$AG$251,29))</f>
      </c>
      <c r="E148" s="3">
        <f>IF(ISERROR(VLOOKUP($A148,'[1]Gesamt'!$A$4:$AG$251,9)),"",VLOOKUP($A148,'[1]Gesamt'!$A$4:$AG$251,9))</f>
      </c>
      <c r="F148" s="3">
        <f>IF(ISERROR(VLOOKUP($A148,'[1]Gesamt'!$A$4:$AG$251,10)),"",VLOOKUP($A148,'[1]Gesamt'!$A$4:$AG$251,10))</f>
      </c>
      <c r="G148" s="3">
        <f>IF(ISERROR(VLOOKUP($A148,'[1]Gesamt'!$A$4:$AG$251,11)),"",VLOOKUP($A148,'[1]Gesamt'!$A$4:$AG$251,11))</f>
      </c>
      <c r="H148" s="3">
        <f>IF(ISERROR(VLOOKUP($A148,'[1]Gesamt'!$A$4:$AG$251,12)),"",VLOOKUP($A148,'[1]Gesamt'!$A$4:$AG$251,12))</f>
      </c>
      <c r="I148" s="3">
        <f>IF(ISERROR(VLOOKUP($A148,'[1]Gesamt'!$A$4:$AG$251,13)),"",VLOOKUP($A148,'[1]Gesamt'!$A$4:$AG$251,13))</f>
      </c>
      <c r="J148" s="3">
        <f>IF(ISERROR(VLOOKUP($A148,'[1]Gesamt'!$A$4:$AG$251,14)),"",VLOOKUP($A148,'[1]Gesamt'!$A$4:$AG$251,14))</f>
      </c>
      <c r="K148" s="16">
        <f>IF(OR(M148="",M148=99999),"",RANK(M148,M:M,1))</f>
      </c>
      <c r="L148" s="4">
        <v>347</v>
      </c>
      <c r="M148" s="17">
        <f>IF(J148="","",ROUND(J148,2))</f>
      </c>
    </row>
    <row r="149" spans="1:13" ht="12" customHeight="1">
      <c r="A149" s="15">
        <f>IF(AND('[1]Gesamt'!$D150="x",'[1]Gesamt'!$A150&lt;189,'[1]Gesamt'!E150="x"),'[1]Gesamt'!A150,"")</f>
      </c>
      <c r="B149" s="15">
        <f>IF(ISERROR(VLOOKUP($A149,'[1]Gesamt'!$A$4:$AG$251,2)),"",VLOOKUP($A149,'[1]Gesamt'!$A$4:$AG$251,2))</f>
      </c>
      <c r="C149" s="15">
        <f>IF(ISERROR(VLOOKUP($A149,'[1]Gesamt'!$A$4:$AG$251,3)),"",VLOOKUP($A149,'[1]Gesamt'!$A$4:$AG$251,3))</f>
      </c>
      <c r="D149" s="15">
        <f>IF(ISERROR(VLOOKUP($A149,'[1]Gesamt'!$A$4:$AG$251,29)),"",VLOOKUP($A149,'[1]Gesamt'!$A$4:$AG$251,29))</f>
      </c>
      <c r="E149" s="3">
        <f>IF(ISERROR(VLOOKUP($A149,'[1]Gesamt'!$A$4:$AG$251,9)),"",VLOOKUP($A149,'[1]Gesamt'!$A$4:$AG$251,9))</f>
      </c>
      <c r="F149" s="3">
        <f>IF(ISERROR(VLOOKUP($A149,'[1]Gesamt'!$A$4:$AG$251,10)),"",VLOOKUP($A149,'[1]Gesamt'!$A$4:$AG$251,10))</f>
      </c>
      <c r="G149" s="3">
        <f>IF(ISERROR(VLOOKUP($A149,'[1]Gesamt'!$A$4:$AG$251,11)),"",VLOOKUP($A149,'[1]Gesamt'!$A$4:$AG$251,11))</f>
      </c>
      <c r="H149" s="3">
        <f>IF(ISERROR(VLOOKUP($A149,'[1]Gesamt'!$A$4:$AG$251,12)),"",VLOOKUP($A149,'[1]Gesamt'!$A$4:$AG$251,12))</f>
      </c>
      <c r="I149" s="3">
        <f>IF(ISERROR(VLOOKUP($A149,'[1]Gesamt'!$A$4:$AG$251,13)),"",VLOOKUP($A149,'[1]Gesamt'!$A$4:$AG$251,13))</f>
      </c>
      <c r="J149" s="3">
        <f>IF(ISERROR(VLOOKUP($A149,'[1]Gesamt'!$A$4:$AG$251,14)),"",VLOOKUP($A149,'[1]Gesamt'!$A$4:$AG$251,14))</f>
      </c>
      <c r="K149" s="16">
        <f>IF(OR(M149="",M149=99999),"",RANK(M149,M:M,1))</f>
      </c>
      <c r="L149" s="4">
        <v>348</v>
      </c>
      <c r="M149" s="17">
        <f>IF(J149="","",ROUND(J149,2))</f>
      </c>
    </row>
    <row r="150" spans="1:13" ht="12" customHeight="1">
      <c r="A150" s="15">
        <f>IF(AND('[1]Gesamt'!$D151="x",'[1]Gesamt'!$A151&lt;189,'[1]Gesamt'!E151="x"),'[1]Gesamt'!A151,"")</f>
      </c>
      <c r="B150" s="15">
        <f>IF(ISERROR(VLOOKUP($A150,'[1]Gesamt'!$A$4:$AG$251,2)),"",VLOOKUP($A150,'[1]Gesamt'!$A$4:$AG$251,2))</f>
      </c>
      <c r="C150" s="15">
        <f>IF(ISERROR(VLOOKUP($A150,'[1]Gesamt'!$A$4:$AG$251,3)),"",VLOOKUP($A150,'[1]Gesamt'!$A$4:$AG$251,3))</f>
      </c>
      <c r="D150" s="15">
        <f>IF(ISERROR(VLOOKUP($A150,'[1]Gesamt'!$A$4:$AG$251,29)),"",VLOOKUP($A150,'[1]Gesamt'!$A$4:$AG$251,29))</f>
      </c>
      <c r="E150" s="3">
        <f>IF(ISERROR(VLOOKUP($A150,'[1]Gesamt'!$A$4:$AG$251,9)),"",VLOOKUP($A150,'[1]Gesamt'!$A$4:$AG$251,9))</f>
      </c>
      <c r="F150" s="3">
        <f>IF(ISERROR(VLOOKUP($A150,'[1]Gesamt'!$A$4:$AG$251,10)),"",VLOOKUP($A150,'[1]Gesamt'!$A$4:$AG$251,10))</f>
      </c>
      <c r="G150" s="3">
        <f>IF(ISERROR(VLOOKUP($A150,'[1]Gesamt'!$A$4:$AG$251,11)),"",VLOOKUP($A150,'[1]Gesamt'!$A$4:$AG$251,11))</f>
      </c>
      <c r="H150" s="3">
        <f>IF(ISERROR(VLOOKUP($A150,'[1]Gesamt'!$A$4:$AG$251,12)),"",VLOOKUP($A150,'[1]Gesamt'!$A$4:$AG$251,12))</f>
      </c>
      <c r="I150" s="3">
        <f>IF(ISERROR(VLOOKUP($A150,'[1]Gesamt'!$A$4:$AG$251,13)),"",VLOOKUP($A150,'[1]Gesamt'!$A$4:$AG$251,13))</f>
      </c>
      <c r="J150" s="3">
        <f>IF(ISERROR(VLOOKUP($A150,'[1]Gesamt'!$A$4:$AG$251,14)),"",VLOOKUP($A150,'[1]Gesamt'!$A$4:$AG$251,14))</f>
      </c>
      <c r="K150" s="16">
        <f>IF(OR(M150="",M150=99999),"",RANK(M150,M:M,1))</f>
      </c>
      <c r="L150" s="4">
        <v>349</v>
      </c>
      <c r="M150" s="17">
        <f>IF(J150="","",ROUND(J150,2))</f>
      </c>
    </row>
    <row r="151" spans="1:13" ht="12" customHeight="1">
      <c r="A151" s="15">
        <f>IF(AND('[1]Gesamt'!$D152="x",'[1]Gesamt'!$A152&lt;189,'[1]Gesamt'!E152="x"),'[1]Gesamt'!A152,"")</f>
      </c>
      <c r="B151" s="15">
        <f>IF(ISERROR(VLOOKUP($A151,'[1]Gesamt'!$A$4:$AG$251,2)),"",VLOOKUP($A151,'[1]Gesamt'!$A$4:$AG$251,2))</f>
      </c>
      <c r="C151" s="15">
        <f>IF(ISERROR(VLOOKUP($A151,'[1]Gesamt'!$A$4:$AG$251,3)),"",VLOOKUP($A151,'[1]Gesamt'!$A$4:$AG$251,3))</f>
      </c>
      <c r="D151" s="15">
        <f>IF(ISERROR(VLOOKUP($A151,'[1]Gesamt'!$A$4:$AG$251,29)),"",VLOOKUP($A151,'[1]Gesamt'!$A$4:$AG$251,29))</f>
      </c>
      <c r="E151" s="3">
        <f>IF(ISERROR(VLOOKUP($A151,'[1]Gesamt'!$A$4:$AG$251,9)),"",VLOOKUP($A151,'[1]Gesamt'!$A$4:$AG$251,9))</f>
      </c>
      <c r="F151" s="3">
        <f>IF(ISERROR(VLOOKUP($A151,'[1]Gesamt'!$A$4:$AG$251,10)),"",VLOOKUP($A151,'[1]Gesamt'!$A$4:$AG$251,10))</f>
      </c>
      <c r="G151" s="3">
        <f>IF(ISERROR(VLOOKUP($A151,'[1]Gesamt'!$A$4:$AG$251,11)),"",VLOOKUP($A151,'[1]Gesamt'!$A$4:$AG$251,11))</f>
      </c>
      <c r="H151" s="3">
        <f>IF(ISERROR(VLOOKUP($A151,'[1]Gesamt'!$A$4:$AG$251,12)),"",VLOOKUP($A151,'[1]Gesamt'!$A$4:$AG$251,12))</f>
      </c>
      <c r="I151" s="3">
        <f>IF(ISERROR(VLOOKUP($A151,'[1]Gesamt'!$A$4:$AG$251,13)),"",VLOOKUP($A151,'[1]Gesamt'!$A$4:$AG$251,13))</f>
      </c>
      <c r="J151" s="3">
        <f>IF(ISERROR(VLOOKUP($A151,'[1]Gesamt'!$A$4:$AG$251,14)),"",VLOOKUP($A151,'[1]Gesamt'!$A$4:$AG$251,14))</f>
      </c>
      <c r="K151" s="16">
        <f>IF(OR(M151="",M151=99999),"",RANK(M151,M:M,1))</f>
      </c>
      <c r="L151" s="4">
        <v>350</v>
      </c>
      <c r="M151" s="17">
        <f>IF(J151="","",ROUND(J151,2))</f>
      </c>
    </row>
    <row r="152" spans="1:13" ht="12" customHeight="1">
      <c r="A152" s="15">
        <f>IF(AND('[1]Gesamt'!$D153="x",'[1]Gesamt'!$A153&lt;189,'[1]Gesamt'!E153="x"),'[1]Gesamt'!A153,"")</f>
      </c>
      <c r="B152" s="15">
        <f>IF(ISERROR(VLOOKUP($A152,'[1]Gesamt'!$A$4:$AG$251,2)),"",VLOOKUP($A152,'[1]Gesamt'!$A$4:$AG$251,2))</f>
      </c>
      <c r="C152" s="15">
        <f>IF(ISERROR(VLOOKUP($A152,'[1]Gesamt'!$A$4:$AG$251,3)),"",VLOOKUP($A152,'[1]Gesamt'!$A$4:$AG$251,3))</f>
      </c>
      <c r="D152" s="15">
        <f>IF(ISERROR(VLOOKUP($A152,'[1]Gesamt'!$A$4:$AG$251,29)),"",VLOOKUP($A152,'[1]Gesamt'!$A$4:$AG$251,29))</f>
      </c>
      <c r="E152" s="3">
        <f>IF(ISERROR(VLOOKUP($A152,'[1]Gesamt'!$A$4:$AG$251,9)),"",VLOOKUP($A152,'[1]Gesamt'!$A$4:$AG$251,9))</f>
      </c>
      <c r="F152" s="3">
        <f>IF(ISERROR(VLOOKUP($A152,'[1]Gesamt'!$A$4:$AG$251,10)),"",VLOOKUP($A152,'[1]Gesamt'!$A$4:$AG$251,10))</f>
      </c>
      <c r="G152" s="3">
        <f>IF(ISERROR(VLOOKUP($A152,'[1]Gesamt'!$A$4:$AG$251,11)),"",VLOOKUP($A152,'[1]Gesamt'!$A$4:$AG$251,11))</f>
      </c>
      <c r="H152" s="3">
        <f>IF(ISERROR(VLOOKUP($A152,'[1]Gesamt'!$A$4:$AG$251,12)),"",VLOOKUP($A152,'[1]Gesamt'!$A$4:$AG$251,12))</f>
      </c>
      <c r="I152" s="3">
        <f>IF(ISERROR(VLOOKUP($A152,'[1]Gesamt'!$A$4:$AG$251,13)),"",VLOOKUP($A152,'[1]Gesamt'!$A$4:$AG$251,13))</f>
      </c>
      <c r="J152" s="3">
        <f>IF(ISERROR(VLOOKUP($A152,'[1]Gesamt'!$A$4:$AG$251,14)),"",VLOOKUP($A152,'[1]Gesamt'!$A$4:$AG$251,14))</f>
      </c>
      <c r="K152" s="16">
        <f>IF(OR(M152="",M152=99999),"",RANK(M152,M:M,1))</f>
      </c>
      <c r="L152" s="4">
        <v>351</v>
      </c>
      <c r="M152" s="17">
        <f>IF(J152="","",ROUND(J152,2))</f>
      </c>
    </row>
    <row r="153" spans="1:13" ht="12" customHeight="1">
      <c r="A153" s="15">
        <f>IF(AND('[1]Gesamt'!$D154="x",'[1]Gesamt'!$A154&lt;189,'[1]Gesamt'!E154="x"),'[1]Gesamt'!A154,"")</f>
      </c>
      <c r="B153" s="15">
        <f>IF(ISERROR(VLOOKUP($A153,'[1]Gesamt'!$A$4:$AG$251,2)),"",VLOOKUP($A153,'[1]Gesamt'!$A$4:$AG$251,2))</f>
      </c>
      <c r="C153" s="15">
        <f>IF(ISERROR(VLOOKUP($A153,'[1]Gesamt'!$A$4:$AG$251,3)),"",VLOOKUP($A153,'[1]Gesamt'!$A$4:$AG$251,3))</f>
      </c>
      <c r="D153" s="15">
        <f>IF(ISERROR(VLOOKUP($A153,'[1]Gesamt'!$A$4:$AG$251,29)),"",VLOOKUP($A153,'[1]Gesamt'!$A$4:$AG$251,29))</f>
      </c>
      <c r="E153" s="3">
        <f>IF(ISERROR(VLOOKUP($A153,'[1]Gesamt'!$A$4:$AG$251,9)),"",VLOOKUP($A153,'[1]Gesamt'!$A$4:$AG$251,9))</f>
      </c>
      <c r="F153" s="3">
        <f>IF(ISERROR(VLOOKUP($A153,'[1]Gesamt'!$A$4:$AG$251,10)),"",VLOOKUP($A153,'[1]Gesamt'!$A$4:$AG$251,10))</f>
      </c>
      <c r="G153" s="3">
        <f>IF(ISERROR(VLOOKUP($A153,'[1]Gesamt'!$A$4:$AG$251,11)),"",VLOOKUP($A153,'[1]Gesamt'!$A$4:$AG$251,11))</f>
      </c>
      <c r="H153" s="3">
        <f>IF(ISERROR(VLOOKUP($A153,'[1]Gesamt'!$A$4:$AG$251,12)),"",VLOOKUP($A153,'[1]Gesamt'!$A$4:$AG$251,12))</f>
      </c>
      <c r="I153" s="3">
        <f>IF(ISERROR(VLOOKUP($A153,'[1]Gesamt'!$A$4:$AG$251,13)),"",VLOOKUP($A153,'[1]Gesamt'!$A$4:$AG$251,13))</f>
      </c>
      <c r="J153" s="3">
        <f>IF(ISERROR(VLOOKUP($A153,'[1]Gesamt'!$A$4:$AG$251,14)),"",VLOOKUP($A153,'[1]Gesamt'!$A$4:$AG$251,14))</f>
      </c>
      <c r="K153" s="16">
        <f>IF(OR(M153="",M153=99999),"",RANK(M153,M:M,1))</f>
      </c>
      <c r="L153" s="4">
        <v>352</v>
      </c>
      <c r="M153" s="17">
        <f>IF(J153="","",ROUND(J153,2))</f>
      </c>
    </row>
    <row r="154" spans="1:13" ht="12" customHeight="1">
      <c r="A154" s="15">
        <f>IF(AND('[1]Gesamt'!$D155="x",'[1]Gesamt'!$A155&lt;189,'[1]Gesamt'!E155="x"),'[1]Gesamt'!A155,"")</f>
      </c>
      <c r="B154" s="15">
        <f>IF(ISERROR(VLOOKUP($A154,'[1]Gesamt'!$A$4:$AG$251,2)),"",VLOOKUP($A154,'[1]Gesamt'!$A$4:$AG$251,2))</f>
      </c>
      <c r="C154" s="15">
        <f>IF(ISERROR(VLOOKUP($A154,'[1]Gesamt'!$A$4:$AG$251,3)),"",VLOOKUP($A154,'[1]Gesamt'!$A$4:$AG$251,3))</f>
      </c>
      <c r="D154" s="15">
        <f>IF(ISERROR(VLOOKUP($A154,'[1]Gesamt'!$A$4:$AG$251,29)),"",VLOOKUP($A154,'[1]Gesamt'!$A$4:$AG$251,29))</f>
      </c>
      <c r="E154" s="3">
        <f>IF(ISERROR(VLOOKUP($A154,'[1]Gesamt'!$A$4:$AG$251,9)),"",VLOOKUP($A154,'[1]Gesamt'!$A$4:$AG$251,9))</f>
      </c>
      <c r="F154" s="3">
        <f>IF(ISERROR(VLOOKUP($A154,'[1]Gesamt'!$A$4:$AG$251,10)),"",VLOOKUP($A154,'[1]Gesamt'!$A$4:$AG$251,10))</f>
      </c>
      <c r="G154" s="3">
        <f>IF(ISERROR(VLOOKUP($A154,'[1]Gesamt'!$A$4:$AG$251,11)),"",VLOOKUP($A154,'[1]Gesamt'!$A$4:$AG$251,11))</f>
      </c>
      <c r="H154" s="3">
        <f>IF(ISERROR(VLOOKUP($A154,'[1]Gesamt'!$A$4:$AG$251,12)),"",VLOOKUP($A154,'[1]Gesamt'!$A$4:$AG$251,12))</f>
      </c>
      <c r="I154" s="3">
        <f>IF(ISERROR(VLOOKUP($A154,'[1]Gesamt'!$A$4:$AG$251,13)),"",VLOOKUP($A154,'[1]Gesamt'!$A$4:$AG$251,13))</f>
      </c>
      <c r="J154" s="3">
        <f>IF(ISERROR(VLOOKUP($A154,'[1]Gesamt'!$A$4:$AG$251,14)),"",VLOOKUP($A154,'[1]Gesamt'!$A$4:$AG$251,14))</f>
      </c>
      <c r="K154" s="16">
        <f>IF(OR(M154="",M154=99999),"",RANK(M154,M:M,1))</f>
      </c>
      <c r="L154" s="4">
        <v>353</v>
      </c>
      <c r="M154" s="17">
        <f>IF(J154="","",ROUND(J154,2))</f>
      </c>
    </row>
    <row r="155" spans="1:13" ht="12" customHeight="1">
      <c r="A155" s="15">
        <f>IF(AND('[1]Gesamt'!$D156="x",'[1]Gesamt'!$A156&lt;189,'[1]Gesamt'!E156="x"),'[1]Gesamt'!A156,"")</f>
      </c>
      <c r="B155" s="15">
        <f>IF(ISERROR(VLOOKUP($A155,'[1]Gesamt'!$A$4:$AG$251,2)),"",VLOOKUP($A155,'[1]Gesamt'!$A$4:$AG$251,2))</f>
      </c>
      <c r="C155" s="15">
        <f>IF(ISERROR(VLOOKUP($A155,'[1]Gesamt'!$A$4:$AG$251,3)),"",VLOOKUP($A155,'[1]Gesamt'!$A$4:$AG$251,3))</f>
      </c>
      <c r="D155" s="15">
        <f>IF(ISERROR(VLOOKUP($A155,'[1]Gesamt'!$A$4:$AG$251,29)),"",VLOOKUP($A155,'[1]Gesamt'!$A$4:$AG$251,29))</f>
      </c>
      <c r="E155" s="3">
        <f>IF(ISERROR(VLOOKUP($A155,'[1]Gesamt'!$A$4:$AG$251,9)),"",VLOOKUP($A155,'[1]Gesamt'!$A$4:$AG$251,9))</f>
      </c>
      <c r="F155" s="3">
        <f>IF(ISERROR(VLOOKUP($A155,'[1]Gesamt'!$A$4:$AG$251,10)),"",VLOOKUP($A155,'[1]Gesamt'!$A$4:$AG$251,10))</f>
      </c>
      <c r="G155" s="3">
        <f>IF(ISERROR(VLOOKUP($A155,'[1]Gesamt'!$A$4:$AG$251,11)),"",VLOOKUP($A155,'[1]Gesamt'!$A$4:$AG$251,11))</f>
      </c>
      <c r="H155" s="3">
        <f>IF(ISERROR(VLOOKUP($A155,'[1]Gesamt'!$A$4:$AG$251,12)),"",VLOOKUP($A155,'[1]Gesamt'!$A$4:$AG$251,12))</f>
      </c>
      <c r="I155" s="3">
        <f>IF(ISERROR(VLOOKUP($A155,'[1]Gesamt'!$A$4:$AG$251,13)),"",VLOOKUP($A155,'[1]Gesamt'!$A$4:$AG$251,13))</f>
      </c>
      <c r="J155" s="3">
        <f>IF(ISERROR(VLOOKUP($A155,'[1]Gesamt'!$A$4:$AG$251,14)),"",VLOOKUP($A155,'[1]Gesamt'!$A$4:$AG$251,14))</f>
      </c>
      <c r="K155" s="16">
        <f>IF(OR(M155="",M155=99999),"",RANK(M155,M:M,1))</f>
      </c>
      <c r="L155" s="4">
        <v>354</v>
      </c>
      <c r="M155" s="17">
        <f>IF(J155="","",ROUND(J155,2))</f>
      </c>
    </row>
    <row r="156" spans="1:13" ht="12" customHeight="1">
      <c r="A156" s="15">
        <f>IF(AND('[1]Gesamt'!$D157="x",'[1]Gesamt'!$A157&lt;189,'[1]Gesamt'!E157="x"),'[1]Gesamt'!A157,"")</f>
      </c>
      <c r="B156" s="15">
        <f>IF(ISERROR(VLOOKUP($A156,'[1]Gesamt'!$A$4:$AG$251,2)),"",VLOOKUP($A156,'[1]Gesamt'!$A$4:$AG$251,2))</f>
      </c>
      <c r="C156" s="15">
        <f>IF(ISERROR(VLOOKUP($A156,'[1]Gesamt'!$A$4:$AG$251,3)),"",VLOOKUP($A156,'[1]Gesamt'!$A$4:$AG$251,3))</f>
      </c>
      <c r="D156" s="15">
        <f>IF(ISERROR(VLOOKUP($A156,'[1]Gesamt'!$A$4:$AG$251,29)),"",VLOOKUP($A156,'[1]Gesamt'!$A$4:$AG$251,29))</f>
      </c>
      <c r="E156" s="3">
        <f>IF(ISERROR(VLOOKUP($A156,'[1]Gesamt'!$A$4:$AG$251,9)),"",VLOOKUP($A156,'[1]Gesamt'!$A$4:$AG$251,9))</f>
      </c>
      <c r="F156" s="3">
        <f>IF(ISERROR(VLOOKUP($A156,'[1]Gesamt'!$A$4:$AG$251,10)),"",VLOOKUP($A156,'[1]Gesamt'!$A$4:$AG$251,10))</f>
      </c>
      <c r="G156" s="3">
        <f>IF(ISERROR(VLOOKUP($A156,'[1]Gesamt'!$A$4:$AG$251,11)),"",VLOOKUP($A156,'[1]Gesamt'!$A$4:$AG$251,11))</f>
      </c>
      <c r="H156" s="3">
        <f>IF(ISERROR(VLOOKUP($A156,'[1]Gesamt'!$A$4:$AG$251,12)),"",VLOOKUP($A156,'[1]Gesamt'!$A$4:$AG$251,12))</f>
      </c>
      <c r="I156" s="3">
        <f>IF(ISERROR(VLOOKUP($A156,'[1]Gesamt'!$A$4:$AG$251,13)),"",VLOOKUP($A156,'[1]Gesamt'!$A$4:$AG$251,13))</f>
      </c>
      <c r="J156" s="3">
        <f>IF(ISERROR(VLOOKUP($A156,'[1]Gesamt'!$A$4:$AG$251,14)),"",VLOOKUP($A156,'[1]Gesamt'!$A$4:$AG$251,14))</f>
      </c>
      <c r="K156" s="16">
        <f>IF(OR(M156="",M156=99999),"",RANK(M156,M:M,1))</f>
      </c>
      <c r="L156" s="4">
        <v>355</v>
      </c>
      <c r="M156" s="17">
        <f>IF(J156="","",ROUND(J156,2))</f>
      </c>
    </row>
    <row r="157" spans="1:13" ht="12" customHeight="1">
      <c r="A157" s="15">
        <f>IF(AND('[1]Gesamt'!$D158="x",'[1]Gesamt'!$A158&lt;189,'[1]Gesamt'!E158="x"),'[1]Gesamt'!A158,"")</f>
      </c>
      <c r="B157" s="15">
        <f>IF(ISERROR(VLOOKUP($A157,'[1]Gesamt'!$A$4:$AG$251,2)),"",VLOOKUP($A157,'[1]Gesamt'!$A$4:$AG$251,2))</f>
      </c>
      <c r="C157" s="15">
        <f>IF(ISERROR(VLOOKUP($A157,'[1]Gesamt'!$A$4:$AG$251,3)),"",VLOOKUP($A157,'[1]Gesamt'!$A$4:$AG$251,3))</f>
      </c>
      <c r="D157" s="15">
        <f>IF(ISERROR(VLOOKUP($A157,'[1]Gesamt'!$A$4:$AG$251,29)),"",VLOOKUP($A157,'[1]Gesamt'!$A$4:$AG$251,29))</f>
      </c>
      <c r="E157" s="3">
        <f>IF(ISERROR(VLOOKUP($A157,'[1]Gesamt'!$A$4:$AG$251,9)),"",VLOOKUP($A157,'[1]Gesamt'!$A$4:$AG$251,9))</f>
      </c>
      <c r="F157" s="3">
        <f>IF(ISERROR(VLOOKUP($A157,'[1]Gesamt'!$A$4:$AG$251,10)),"",VLOOKUP($A157,'[1]Gesamt'!$A$4:$AG$251,10))</f>
      </c>
      <c r="G157" s="3">
        <f>IF(ISERROR(VLOOKUP($A157,'[1]Gesamt'!$A$4:$AG$251,11)),"",VLOOKUP($A157,'[1]Gesamt'!$A$4:$AG$251,11))</f>
      </c>
      <c r="H157" s="3">
        <f>IF(ISERROR(VLOOKUP($A157,'[1]Gesamt'!$A$4:$AG$251,12)),"",VLOOKUP($A157,'[1]Gesamt'!$A$4:$AG$251,12))</f>
      </c>
      <c r="I157" s="3">
        <f>IF(ISERROR(VLOOKUP($A157,'[1]Gesamt'!$A$4:$AG$251,13)),"",VLOOKUP($A157,'[1]Gesamt'!$A$4:$AG$251,13))</f>
      </c>
      <c r="J157" s="3">
        <f>IF(ISERROR(VLOOKUP($A157,'[1]Gesamt'!$A$4:$AG$251,14)),"",VLOOKUP($A157,'[1]Gesamt'!$A$4:$AG$251,14))</f>
      </c>
      <c r="K157" s="16">
        <f>IF(OR(M157="",M157=99999),"",RANK(M157,M:M,1))</f>
      </c>
      <c r="L157" s="4">
        <v>356</v>
      </c>
      <c r="M157" s="17">
        <f>IF(J157="","",ROUND(J157,2))</f>
      </c>
    </row>
    <row r="158" spans="1:13" ht="12" customHeight="1">
      <c r="A158" s="15">
        <f>IF(AND('[1]Gesamt'!$D159="x",'[1]Gesamt'!$A159&lt;189,'[1]Gesamt'!E159="x"),'[1]Gesamt'!A159,"")</f>
      </c>
      <c r="B158" s="15">
        <f>IF(ISERROR(VLOOKUP($A158,'[1]Gesamt'!$A$4:$AG$251,2)),"",VLOOKUP($A158,'[1]Gesamt'!$A$4:$AG$251,2))</f>
      </c>
      <c r="C158" s="15">
        <f>IF(ISERROR(VLOOKUP($A158,'[1]Gesamt'!$A$4:$AG$251,3)),"",VLOOKUP($A158,'[1]Gesamt'!$A$4:$AG$251,3))</f>
      </c>
      <c r="D158" s="15">
        <f>IF(ISERROR(VLOOKUP($A158,'[1]Gesamt'!$A$4:$AG$251,29)),"",VLOOKUP($A158,'[1]Gesamt'!$A$4:$AG$251,29))</f>
      </c>
      <c r="E158" s="3">
        <f>IF(ISERROR(VLOOKUP($A158,'[1]Gesamt'!$A$4:$AG$251,9)),"",VLOOKUP($A158,'[1]Gesamt'!$A$4:$AG$251,9))</f>
      </c>
      <c r="F158" s="3">
        <f>IF(ISERROR(VLOOKUP($A158,'[1]Gesamt'!$A$4:$AG$251,10)),"",VLOOKUP($A158,'[1]Gesamt'!$A$4:$AG$251,10))</f>
      </c>
      <c r="G158" s="3">
        <f>IF(ISERROR(VLOOKUP($A158,'[1]Gesamt'!$A$4:$AG$251,11)),"",VLOOKUP($A158,'[1]Gesamt'!$A$4:$AG$251,11))</f>
      </c>
      <c r="H158" s="3">
        <f>IF(ISERROR(VLOOKUP($A158,'[1]Gesamt'!$A$4:$AG$251,12)),"",VLOOKUP($A158,'[1]Gesamt'!$A$4:$AG$251,12))</f>
      </c>
      <c r="I158" s="3">
        <f>IF(ISERROR(VLOOKUP($A158,'[1]Gesamt'!$A$4:$AG$251,13)),"",VLOOKUP($A158,'[1]Gesamt'!$A$4:$AG$251,13))</f>
      </c>
      <c r="J158" s="3">
        <f>IF(ISERROR(VLOOKUP($A158,'[1]Gesamt'!$A$4:$AG$251,14)),"",VLOOKUP($A158,'[1]Gesamt'!$A$4:$AG$251,14))</f>
      </c>
      <c r="K158" s="16">
        <f>IF(OR(M158="",M158=99999),"",RANK(M158,M:M,1))</f>
      </c>
      <c r="L158" s="4">
        <v>357</v>
      </c>
      <c r="M158" s="17">
        <f>IF(J158="","",ROUND(J158,2))</f>
      </c>
    </row>
    <row r="159" spans="1:13" ht="12" customHeight="1">
      <c r="A159" s="15">
        <f>IF(AND('[1]Gesamt'!$D160="x",'[1]Gesamt'!$A160&lt;189,'[1]Gesamt'!E160="x"),'[1]Gesamt'!A160,"")</f>
      </c>
      <c r="B159" s="15">
        <f>IF(ISERROR(VLOOKUP($A159,'[1]Gesamt'!$A$4:$AG$251,2)),"",VLOOKUP($A159,'[1]Gesamt'!$A$4:$AG$251,2))</f>
      </c>
      <c r="C159" s="15">
        <f>IF(ISERROR(VLOOKUP($A159,'[1]Gesamt'!$A$4:$AG$251,3)),"",VLOOKUP($A159,'[1]Gesamt'!$A$4:$AG$251,3))</f>
      </c>
      <c r="D159" s="15">
        <f>IF(ISERROR(VLOOKUP($A159,'[1]Gesamt'!$A$4:$AG$251,29)),"",VLOOKUP($A159,'[1]Gesamt'!$A$4:$AG$251,29))</f>
      </c>
      <c r="E159" s="3">
        <f>IF(ISERROR(VLOOKUP($A159,'[1]Gesamt'!$A$4:$AG$251,9)),"",VLOOKUP($A159,'[1]Gesamt'!$A$4:$AG$251,9))</f>
      </c>
      <c r="F159" s="3">
        <f>IF(ISERROR(VLOOKUP($A159,'[1]Gesamt'!$A$4:$AG$251,10)),"",VLOOKUP($A159,'[1]Gesamt'!$A$4:$AG$251,10))</f>
      </c>
      <c r="G159" s="3">
        <f>IF(ISERROR(VLOOKUP($A159,'[1]Gesamt'!$A$4:$AG$251,11)),"",VLOOKUP($A159,'[1]Gesamt'!$A$4:$AG$251,11))</f>
      </c>
      <c r="H159" s="3">
        <f>IF(ISERROR(VLOOKUP($A159,'[1]Gesamt'!$A$4:$AG$251,12)),"",VLOOKUP($A159,'[1]Gesamt'!$A$4:$AG$251,12))</f>
      </c>
      <c r="I159" s="3">
        <f>IF(ISERROR(VLOOKUP($A159,'[1]Gesamt'!$A$4:$AG$251,13)),"",VLOOKUP($A159,'[1]Gesamt'!$A$4:$AG$251,13))</f>
      </c>
      <c r="J159" s="3">
        <f>IF(ISERROR(VLOOKUP($A159,'[1]Gesamt'!$A$4:$AG$251,14)),"",VLOOKUP($A159,'[1]Gesamt'!$A$4:$AG$251,14))</f>
      </c>
      <c r="K159" s="16">
        <f>IF(OR(M159="",M159=99999),"",RANK(M159,M:M,1))</f>
      </c>
      <c r="L159" s="4">
        <v>358</v>
      </c>
      <c r="M159" s="17">
        <f>IF(J159="","",ROUND(J159,2))</f>
      </c>
    </row>
    <row r="160" spans="1:13" ht="12" customHeight="1">
      <c r="A160" s="15">
        <f>IF(AND('[1]Gesamt'!$D161="x",'[1]Gesamt'!$A161&lt;189,'[1]Gesamt'!E161="x"),'[1]Gesamt'!A161,"")</f>
      </c>
      <c r="B160" s="15">
        <f>IF(ISERROR(VLOOKUP($A160,'[1]Gesamt'!$A$4:$AG$251,2)),"",VLOOKUP($A160,'[1]Gesamt'!$A$4:$AG$251,2))</f>
      </c>
      <c r="C160" s="15">
        <f>IF(ISERROR(VLOOKUP($A160,'[1]Gesamt'!$A$4:$AG$251,3)),"",VLOOKUP($A160,'[1]Gesamt'!$A$4:$AG$251,3))</f>
      </c>
      <c r="D160" s="15">
        <f>IF(ISERROR(VLOOKUP($A160,'[1]Gesamt'!$A$4:$AG$251,29)),"",VLOOKUP($A160,'[1]Gesamt'!$A$4:$AG$251,29))</f>
      </c>
      <c r="E160" s="3">
        <f>IF(ISERROR(VLOOKUP($A160,'[1]Gesamt'!$A$4:$AG$251,9)),"",VLOOKUP($A160,'[1]Gesamt'!$A$4:$AG$251,9))</f>
      </c>
      <c r="F160" s="3">
        <f>IF(ISERROR(VLOOKUP($A160,'[1]Gesamt'!$A$4:$AG$251,10)),"",VLOOKUP($A160,'[1]Gesamt'!$A$4:$AG$251,10))</f>
      </c>
      <c r="G160" s="3">
        <f>IF(ISERROR(VLOOKUP($A160,'[1]Gesamt'!$A$4:$AG$251,11)),"",VLOOKUP($A160,'[1]Gesamt'!$A$4:$AG$251,11))</f>
      </c>
      <c r="H160" s="3">
        <f>IF(ISERROR(VLOOKUP($A160,'[1]Gesamt'!$A$4:$AG$251,12)),"",VLOOKUP($A160,'[1]Gesamt'!$A$4:$AG$251,12))</f>
      </c>
      <c r="I160" s="3">
        <f>IF(ISERROR(VLOOKUP($A160,'[1]Gesamt'!$A$4:$AG$251,13)),"",VLOOKUP($A160,'[1]Gesamt'!$A$4:$AG$251,13))</f>
      </c>
      <c r="J160" s="3">
        <f>IF(ISERROR(VLOOKUP($A160,'[1]Gesamt'!$A$4:$AG$251,14)),"",VLOOKUP($A160,'[1]Gesamt'!$A$4:$AG$251,14))</f>
      </c>
      <c r="K160" s="16">
        <f>IF(OR(M160="",M160=99999),"",RANK(M160,M:M,1))</f>
      </c>
      <c r="L160" s="4">
        <v>359</v>
      </c>
      <c r="M160" s="17">
        <f>IF(J160="","",ROUND(J160,2))</f>
      </c>
    </row>
    <row r="161" spans="1:13" ht="12" customHeight="1">
      <c r="A161" s="15">
        <f>IF(AND('[1]Gesamt'!$D162="x",'[1]Gesamt'!$A162&lt;189,'[1]Gesamt'!E162="x"),'[1]Gesamt'!A162,"")</f>
      </c>
      <c r="B161" s="15">
        <f>IF(ISERROR(VLOOKUP($A161,'[1]Gesamt'!$A$4:$AG$251,2)),"",VLOOKUP($A161,'[1]Gesamt'!$A$4:$AG$251,2))</f>
      </c>
      <c r="C161" s="15">
        <f>IF(ISERROR(VLOOKUP($A161,'[1]Gesamt'!$A$4:$AG$251,3)),"",VLOOKUP($A161,'[1]Gesamt'!$A$4:$AG$251,3))</f>
      </c>
      <c r="D161" s="15">
        <f>IF(ISERROR(VLOOKUP($A161,'[1]Gesamt'!$A$4:$AG$251,29)),"",VLOOKUP($A161,'[1]Gesamt'!$A$4:$AG$251,29))</f>
      </c>
      <c r="E161" s="3">
        <f>IF(ISERROR(VLOOKUP($A161,'[1]Gesamt'!$A$4:$AG$251,9)),"",VLOOKUP($A161,'[1]Gesamt'!$A$4:$AG$251,9))</f>
      </c>
      <c r="F161" s="3">
        <f>IF(ISERROR(VLOOKUP($A161,'[1]Gesamt'!$A$4:$AG$251,10)),"",VLOOKUP($A161,'[1]Gesamt'!$A$4:$AG$251,10))</f>
      </c>
      <c r="G161" s="3">
        <f>IF(ISERROR(VLOOKUP($A161,'[1]Gesamt'!$A$4:$AG$251,11)),"",VLOOKUP($A161,'[1]Gesamt'!$A$4:$AG$251,11))</f>
      </c>
      <c r="H161" s="3">
        <f>IF(ISERROR(VLOOKUP($A161,'[1]Gesamt'!$A$4:$AG$251,12)),"",VLOOKUP($A161,'[1]Gesamt'!$A$4:$AG$251,12))</f>
      </c>
      <c r="I161" s="3">
        <f>IF(ISERROR(VLOOKUP($A161,'[1]Gesamt'!$A$4:$AG$251,13)),"",VLOOKUP($A161,'[1]Gesamt'!$A$4:$AG$251,13))</f>
      </c>
      <c r="J161" s="3">
        <f>IF(ISERROR(VLOOKUP($A161,'[1]Gesamt'!$A$4:$AG$251,14)),"",VLOOKUP($A161,'[1]Gesamt'!$A$4:$AG$251,14))</f>
      </c>
      <c r="K161" s="16">
        <f>IF(OR(M161="",M161=99999),"",RANK(M161,M:M,1))</f>
      </c>
      <c r="L161" s="4">
        <v>360</v>
      </c>
      <c r="M161" s="17">
        <f>IF(J161="","",ROUND(J161,2))</f>
      </c>
    </row>
    <row r="162" spans="1:13" ht="12" customHeight="1">
      <c r="A162" s="15">
        <f>IF(AND('[1]Gesamt'!$D163="x",'[1]Gesamt'!$A163&lt;189,'[1]Gesamt'!E163="x"),'[1]Gesamt'!A163,"")</f>
      </c>
      <c r="B162" s="15">
        <f>IF(ISERROR(VLOOKUP($A162,'[1]Gesamt'!$A$4:$AG$251,2)),"",VLOOKUP($A162,'[1]Gesamt'!$A$4:$AG$251,2))</f>
      </c>
      <c r="C162" s="15">
        <f>IF(ISERROR(VLOOKUP($A162,'[1]Gesamt'!$A$4:$AG$251,3)),"",VLOOKUP($A162,'[1]Gesamt'!$A$4:$AG$251,3))</f>
      </c>
      <c r="D162" s="15">
        <f>IF(ISERROR(VLOOKUP($A162,'[1]Gesamt'!$A$4:$AG$251,29)),"",VLOOKUP($A162,'[1]Gesamt'!$A$4:$AG$251,29))</f>
      </c>
      <c r="E162" s="3">
        <f>IF(ISERROR(VLOOKUP($A162,'[1]Gesamt'!$A$4:$AG$251,9)),"",VLOOKUP($A162,'[1]Gesamt'!$A$4:$AG$251,9))</f>
      </c>
      <c r="F162" s="3">
        <f>IF(ISERROR(VLOOKUP($A162,'[1]Gesamt'!$A$4:$AG$251,10)),"",VLOOKUP($A162,'[1]Gesamt'!$A$4:$AG$251,10))</f>
      </c>
      <c r="G162" s="3">
        <f>IF(ISERROR(VLOOKUP($A162,'[1]Gesamt'!$A$4:$AG$251,11)),"",VLOOKUP($A162,'[1]Gesamt'!$A$4:$AG$251,11))</f>
      </c>
      <c r="H162" s="3">
        <f>IF(ISERROR(VLOOKUP($A162,'[1]Gesamt'!$A$4:$AG$251,12)),"",VLOOKUP($A162,'[1]Gesamt'!$A$4:$AG$251,12))</f>
      </c>
      <c r="I162" s="3">
        <f>IF(ISERROR(VLOOKUP($A162,'[1]Gesamt'!$A$4:$AG$251,13)),"",VLOOKUP($A162,'[1]Gesamt'!$A$4:$AG$251,13))</f>
      </c>
      <c r="J162" s="3">
        <f>IF(ISERROR(VLOOKUP($A162,'[1]Gesamt'!$A$4:$AG$251,14)),"",VLOOKUP($A162,'[1]Gesamt'!$A$4:$AG$251,14))</f>
      </c>
      <c r="K162" s="16">
        <f>IF(OR(M162="",M162=99999),"",RANK(M162,M:M,1))</f>
      </c>
      <c r="L162" s="4">
        <v>361</v>
      </c>
      <c r="M162" s="17">
        <f>IF(J162="","",ROUND(J162,2))</f>
      </c>
    </row>
    <row r="163" spans="1:13" ht="12" customHeight="1">
      <c r="A163" s="15">
        <f>IF(AND('[1]Gesamt'!$D164="x",'[1]Gesamt'!$A164&lt;189,'[1]Gesamt'!E164="x"),'[1]Gesamt'!A164,"")</f>
      </c>
      <c r="B163" s="15">
        <f>IF(ISERROR(VLOOKUP($A163,'[1]Gesamt'!$A$4:$AG$251,2)),"",VLOOKUP($A163,'[1]Gesamt'!$A$4:$AG$251,2))</f>
      </c>
      <c r="C163" s="15">
        <f>IF(ISERROR(VLOOKUP($A163,'[1]Gesamt'!$A$4:$AG$251,3)),"",VLOOKUP($A163,'[1]Gesamt'!$A$4:$AG$251,3))</f>
      </c>
      <c r="D163" s="15">
        <f>IF(ISERROR(VLOOKUP($A163,'[1]Gesamt'!$A$4:$AG$251,29)),"",VLOOKUP($A163,'[1]Gesamt'!$A$4:$AG$251,29))</f>
      </c>
      <c r="E163" s="3">
        <f>IF(ISERROR(VLOOKUP($A163,'[1]Gesamt'!$A$4:$AG$251,9)),"",VLOOKUP($A163,'[1]Gesamt'!$A$4:$AG$251,9))</f>
      </c>
      <c r="F163" s="3">
        <f>IF(ISERROR(VLOOKUP($A163,'[1]Gesamt'!$A$4:$AG$251,10)),"",VLOOKUP($A163,'[1]Gesamt'!$A$4:$AG$251,10))</f>
      </c>
      <c r="G163" s="3">
        <f>IF(ISERROR(VLOOKUP($A163,'[1]Gesamt'!$A$4:$AG$251,11)),"",VLOOKUP($A163,'[1]Gesamt'!$A$4:$AG$251,11))</f>
      </c>
      <c r="H163" s="3">
        <f>IF(ISERROR(VLOOKUP($A163,'[1]Gesamt'!$A$4:$AG$251,12)),"",VLOOKUP($A163,'[1]Gesamt'!$A$4:$AG$251,12))</f>
      </c>
      <c r="I163" s="3">
        <f>IF(ISERROR(VLOOKUP($A163,'[1]Gesamt'!$A$4:$AG$251,13)),"",VLOOKUP($A163,'[1]Gesamt'!$A$4:$AG$251,13))</f>
      </c>
      <c r="J163" s="3">
        <f>IF(ISERROR(VLOOKUP($A163,'[1]Gesamt'!$A$4:$AG$251,14)),"",VLOOKUP($A163,'[1]Gesamt'!$A$4:$AG$251,14))</f>
      </c>
      <c r="K163" s="16">
        <f>IF(OR(M163="",M163=99999),"",RANK(M163,M:M,1))</f>
      </c>
      <c r="L163" s="4">
        <v>362</v>
      </c>
      <c r="M163" s="17">
        <f>IF(J163="","",ROUND(J163,2))</f>
      </c>
    </row>
    <row r="164" spans="1:13" ht="12" customHeight="1">
      <c r="A164" s="15">
        <f>IF(AND('[1]Gesamt'!$D165="x",'[1]Gesamt'!$A165&lt;189,'[1]Gesamt'!E165="x"),'[1]Gesamt'!A165,"")</f>
      </c>
      <c r="B164" s="15">
        <f>IF(ISERROR(VLOOKUP($A164,'[1]Gesamt'!$A$4:$AG$251,2)),"",VLOOKUP($A164,'[1]Gesamt'!$A$4:$AG$251,2))</f>
      </c>
      <c r="C164" s="15">
        <f>IF(ISERROR(VLOOKUP($A164,'[1]Gesamt'!$A$4:$AG$251,3)),"",VLOOKUP($A164,'[1]Gesamt'!$A$4:$AG$251,3))</f>
      </c>
      <c r="D164" s="15">
        <f>IF(ISERROR(VLOOKUP($A164,'[1]Gesamt'!$A$4:$AG$251,29)),"",VLOOKUP($A164,'[1]Gesamt'!$A$4:$AG$251,29))</f>
      </c>
      <c r="E164" s="3">
        <f>IF(ISERROR(VLOOKUP($A164,'[1]Gesamt'!$A$4:$AG$251,9)),"",VLOOKUP($A164,'[1]Gesamt'!$A$4:$AG$251,9))</f>
      </c>
      <c r="F164" s="3">
        <f>IF(ISERROR(VLOOKUP($A164,'[1]Gesamt'!$A$4:$AG$251,10)),"",VLOOKUP($A164,'[1]Gesamt'!$A$4:$AG$251,10))</f>
      </c>
      <c r="G164" s="3">
        <f>IF(ISERROR(VLOOKUP($A164,'[1]Gesamt'!$A$4:$AG$251,11)),"",VLOOKUP($A164,'[1]Gesamt'!$A$4:$AG$251,11))</f>
      </c>
      <c r="H164" s="3">
        <f>IF(ISERROR(VLOOKUP($A164,'[1]Gesamt'!$A$4:$AG$251,12)),"",VLOOKUP($A164,'[1]Gesamt'!$A$4:$AG$251,12))</f>
      </c>
      <c r="I164" s="3">
        <f>IF(ISERROR(VLOOKUP($A164,'[1]Gesamt'!$A$4:$AG$251,13)),"",VLOOKUP($A164,'[1]Gesamt'!$A$4:$AG$251,13))</f>
      </c>
      <c r="J164" s="3">
        <f>IF(ISERROR(VLOOKUP($A164,'[1]Gesamt'!$A$4:$AG$251,14)),"",VLOOKUP($A164,'[1]Gesamt'!$A$4:$AG$251,14))</f>
      </c>
      <c r="K164" s="16">
        <f>IF(OR(M164="",M164=99999),"",RANK(M164,M:M,1))</f>
      </c>
      <c r="L164" s="4">
        <v>363</v>
      </c>
      <c r="M164" s="17">
        <f>IF(J164="","",ROUND(J164,2))</f>
      </c>
    </row>
    <row r="165" spans="1:13" ht="12" customHeight="1">
      <c r="A165" s="15">
        <f>IF(AND('[1]Gesamt'!$D166="x",'[1]Gesamt'!$A166&lt;189,'[1]Gesamt'!E166="x"),'[1]Gesamt'!A166,"")</f>
      </c>
      <c r="B165" s="15">
        <f>IF(ISERROR(VLOOKUP($A165,'[1]Gesamt'!$A$4:$AG$251,2)),"",VLOOKUP($A165,'[1]Gesamt'!$A$4:$AG$251,2))</f>
      </c>
      <c r="C165" s="15">
        <f>IF(ISERROR(VLOOKUP($A165,'[1]Gesamt'!$A$4:$AG$251,3)),"",VLOOKUP($A165,'[1]Gesamt'!$A$4:$AG$251,3))</f>
      </c>
      <c r="D165" s="15">
        <f>IF(ISERROR(VLOOKUP($A165,'[1]Gesamt'!$A$4:$AG$251,29)),"",VLOOKUP($A165,'[1]Gesamt'!$A$4:$AG$251,29))</f>
      </c>
      <c r="E165" s="3">
        <f>IF(ISERROR(VLOOKUP($A165,'[1]Gesamt'!$A$4:$AG$251,9)),"",VLOOKUP($A165,'[1]Gesamt'!$A$4:$AG$251,9))</f>
      </c>
      <c r="F165" s="3">
        <f>IF(ISERROR(VLOOKUP($A165,'[1]Gesamt'!$A$4:$AG$251,10)),"",VLOOKUP($A165,'[1]Gesamt'!$A$4:$AG$251,10))</f>
      </c>
      <c r="G165" s="3">
        <f>IF(ISERROR(VLOOKUP($A165,'[1]Gesamt'!$A$4:$AG$251,11)),"",VLOOKUP($A165,'[1]Gesamt'!$A$4:$AG$251,11))</f>
      </c>
      <c r="H165" s="3">
        <f>IF(ISERROR(VLOOKUP($A165,'[1]Gesamt'!$A$4:$AG$251,12)),"",VLOOKUP($A165,'[1]Gesamt'!$A$4:$AG$251,12))</f>
      </c>
      <c r="I165" s="3">
        <f>IF(ISERROR(VLOOKUP($A165,'[1]Gesamt'!$A$4:$AG$251,13)),"",VLOOKUP($A165,'[1]Gesamt'!$A$4:$AG$251,13))</f>
      </c>
      <c r="J165" s="3">
        <f>IF(ISERROR(VLOOKUP($A165,'[1]Gesamt'!$A$4:$AG$251,14)),"",VLOOKUP($A165,'[1]Gesamt'!$A$4:$AG$251,14))</f>
      </c>
      <c r="K165" s="16">
        <f>IF(OR(M165="",M165=99999),"",RANK(M165,M:M,1))</f>
      </c>
      <c r="L165" s="4">
        <v>364</v>
      </c>
      <c r="M165" s="17">
        <f>IF(J165="","",ROUND(J165,2))</f>
      </c>
    </row>
    <row r="166" spans="1:13" ht="12" customHeight="1">
      <c r="A166" s="15">
        <f>IF(AND('[1]Gesamt'!$D167="x",'[1]Gesamt'!$A167&lt;189,'[1]Gesamt'!E167="x"),'[1]Gesamt'!A167,"")</f>
      </c>
      <c r="B166" s="15">
        <f>IF(ISERROR(VLOOKUP($A166,'[1]Gesamt'!$A$4:$AG$251,2)),"",VLOOKUP($A166,'[1]Gesamt'!$A$4:$AG$251,2))</f>
      </c>
      <c r="C166" s="15">
        <f>IF(ISERROR(VLOOKUP($A166,'[1]Gesamt'!$A$4:$AG$251,3)),"",VLOOKUP($A166,'[1]Gesamt'!$A$4:$AG$251,3))</f>
      </c>
      <c r="D166" s="15">
        <f>IF(ISERROR(VLOOKUP($A166,'[1]Gesamt'!$A$4:$AG$251,29)),"",VLOOKUP($A166,'[1]Gesamt'!$A$4:$AG$251,29))</f>
      </c>
      <c r="E166" s="3">
        <f>IF(ISERROR(VLOOKUP($A166,'[1]Gesamt'!$A$4:$AG$251,9)),"",VLOOKUP($A166,'[1]Gesamt'!$A$4:$AG$251,9))</f>
      </c>
      <c r="F166" s="3">
        <f>IF(ISERROR(VLOOKUP($A166,'[1]Gesamt'!$A$4:$AG$251,10)),"",VLOOKUP($A166,'[1]Gesamt'!$A$4:$AG$251,10))</f>
      </c>
      <c r="G166" s="3">
        <f>IF(ISERROR(VLOOKUP($A166,'[1]Gesamt'!$A$4:$AG$251,11)),"",VLOOKUP($A166,'[1]Gesamt'!$A$4:$AG$251,11))</f>
      </c>
      <c r="H166" s="3">
        <f>IF(ISERROR(VLOOKUP($A166,'[1]Gesamt'!$A$4:$AG$251,12)),"",VLOOKUP($A166,'[1]Gesamt'!$A$4:$AG$251,12))</f>
      </c>
      <c r="I166" s="3">
        <f>IF(ISERROR(VLOOKUP($A166,'[1]Gesamt'!$A$4:$AG$251,13)),"",VLOOKUP($A166,'[1]Gesamt'!$A$4:$AG$251,13))</f>
      </c>
      <c r="J166" s="3">
        <f>IF(ISERROR(VLOOKUP($A166,'[1]Gesamt'!$A$4:$AG$251,14)),"",VLOOKUP($A166,'[1]Gesamt'!$A$4:$AG$251,14))</f>
      </c>
      <c r="K166" s="16">
        <f>IF(OR(M166="",M166=99999),"",RANK(M166,M:M,1))</f>
      </c>
      <c r="L166" s="4">
        <v>365</v>
      </c>
      <c r="M166" s="17">
        <f>IF(J166="","",ROUND(J166,2))</f>
      </c>
    </row>
    <row r="167" spans="1:13" ht="12" customHeight="1">
      <c r="A167" s="15">
        <f>IF(AND('[1]Gesamt'!$D168="x",'[1]Gesamt'!$A168&lt;189,'[1]Gesamt'!E168="x"),'[1]Gesamt'!A168,"")</f>
      </c>
      <c r="B167" s="15">
        <f>IF(ISERROR(VLOOKUP($A167,'[1]Gesamt'!$A$4:$AG$251,2)),"",VLOOKUP($A167,'[1]Gesamt'!$A$4:$AG$251,2))</f>
      </c>
      <c r="C167" s="15">
        <f>IF(ISERROR(VLOOKUP($A167,'[1]Gesamt'!$A$4:$AG$251,3)),"",VLOOKUP($A167,'[1]Gesamt'!$A$4:$AG$251,3))</f>
      </c>
      <c r="D167" s="15">
        <f>IF(ISERROR(VLOOKUP($A167,'[1]Gesamt'!$A$4:$AG$251,29)),"",VLOOKUP($A167,'[1]Gesamt'!$A$4:$AG$251,29))</f>
      </c>
      <c r="E167" s="3">
        <f>IF(ISERROR(VLOOKUP($A167,'[1]Gesamt'!$A$4:$AG$251,9)),"",VLOOKUP($A167,'[1]Gesamt'!$A$4:$AG$251,9))</f>
      </c>
      <c r="F167" s="3">
        <f>IF(ISERROR(VLOOKUP($A167,'[1]Gesamt'!$A$4:$AG$251,10)),"",VLOOKUP($A167,'[1]Gesamt'!$A$4:$AG$251,10))</f>
      </c>
      <c r="G167" s="3">
        <f>IF(ISERROR(VLOOKUP($A167,'[1]Gesamt'!$A$4:$AG$251,11)),"",VLOOKUP($A167,'[1]Gesamt'!$A$4:$AG$251,11))</f>
      </c>
      <c r="H167" s="3">
        <f>IF(ISERROR(VLOOKUP($A167,'[1]Gesamt'!$A$4:$AG$251,12)),"",VLOOKUP($A167,'[1]Gesamt'!$A$4:$AG$251,12))</f>
      </c>
      <c r="I167" s="3">
        <f>IF(ISERROR(VLOOKUP($A167,'[1]Gesamt'!$A$4:$AG$251,13)),"",VLOOKUP($A167,'[1]Gesamt'!$A$4:$AG$251,13))</f>
      </c>
      <c r="J167" s="3">
        <f>IF(ISERROR(VLOOKUP($A167,'[1]Gesamt'!$A$4:$AG$251,14)),"",VLOOKUP($A167,'[1]Gesamt'!$A$4:$AG$251,14))</f>
      </c>
      <c r="K167" s="16">
        <f>IF(OR(M167="",M167=99999),"",RANK(M167,M:M,1))</f>
      </c>
      <c r="L167" s="4">
        <v>366</v>
      </c>
      <c r="M167" s="17">
        <f>IF(J167="","",ROUND(J167,2))</f>
      </c>
    </row>
    <row r="168" spans="1:13" ht="12" customHeight="1">
      <c r="A168" s="15">
        <f>IF(AND('[1]Gesamt'!$D169="x",'[1]Gesamt'!$A169&lt;189,'[1]Gesamt'!E169="x"),'[1]Gesamt'!A169,"")</f>
      </c>
      <c r="B168" s="15">
        <f>IF(ISERROR(VLOOKUP($A168,'[1]Gesamt'!$A$4:$AG$251,2)),"",VLOOKUP($A168,'[1]Gesamt'!$A$4:$AG$251,2))</f>
      </c>
      <c r="C168" s="15">
        <f>IF(ISERROR(VLOOKUP($A168,'[1]Gesamt'!$A$4:$AG$251,3)),"",VLOOKUP($A168,'[1]Gesamt'!$A$4:$AG$251,3))</f>
      </c>
      <c r="D168" s="15">
        <f>IF(ISERROR(VLOOKUP($A168,'[1]Gesamt'!$A$4:$AG$251,29)),"",VLOOKUP($A168,'[1]Gesamt'!$A$4:$AG$251,29))</f>
      </c>
      <c r="E168" s="3">
        <f>IF(ISERROR(VLOOKUP($A168,'[1]Gesamt'!$A$4:$AG$251,9)),"",VLOOKUP($A168,'[1]Gesamt'!$A$4:$AG$251,9))</f>
      </c>
      <c r="F168" s="3">
        <f>IF(ISERROR(VLOOKUP($A168,'[1]Gesamt'!$A$4:$AG$251,10)),"",VLOOKUP($A168,'[1]Gesamt'!$A$4:$AG$251,10))</f>
      </c>
      <c r="G168" s="3">
        <f>IF(ISERROR(VLOOKUP($A168,'[1]Gesamt'!$A$4:$AG$251,11)),"",VLOOKUP($A168,'[1]Gesamt'!$A$4:$AG$251,11))</f>
      </c>
      <c r="H168" s="3">
        <f>IF(ISERROR(VLOOKUP($A168,'[1]Gesamt'!$A$4:$AG$251,12)),"",VLOOKUP($A168,'[1]Gesamt'!$A$4:$AG$251,12))</f>
      </c>
      <c r="I168" s="3">
        <f>IF(ISERROR(VLOOKUP($A168,'[1]Gesamt'!$A$4:$AG$251,13)),"",VLOOKUP($A168,'[1]Gesamt'!$A$4:$AG$251,13))</f>
      </c>
      <c r="J168" s="3">
        <f>IF(ISERROR(VLOOKUP($A168,'[1]Gesamt'!$A$4:$AG$251,14)),"",VLOOKUP($A168,'[1]Gesamt'!$A$4:$AG$251,14))</f>
      </c>
      <c r="K168" s="16">
        <f>IF(OR(M168="",M168=99999),"",RANK(M168,M:M,1))</f>
      </c>
      <c r="L168" s="4">
        <v>367</v>
      </c>
      <c r="M168" s="17">
        <f>IF(J168="","",ROUND(J168,2))</f>
      </c>
    </row>
    <row r="169" spans="1:13" ht="12" customHeight="1">
      <c r="A169" s="15">
        <f>IF(AND('[1]Gesamt'!$D170="x",'[1]Gesamt'!$A170&lt;189,'[1]Gesamt'!E170="x"),'[1]Gesamt'!A170,"")</f>
      </c>
      <c r="B169" s="15">
        <f>IF(ISERROR(VLOOKUP($A169,'[1]Gesamt'!$A$4:$AG$251,2)),"",VLOOKUP($A169,'[1]Gesamt'!$A$4:$AG$251,2))</f>
      </c>
      <c r="C169" s="15">
        <f>IF(ISERROR(VLOOKUP($A169,'[1]Gesamt'!$A$4:$AG$251,3)),"",VLOOKUP($A169,'[1]Gesamt'!$A$4:$AG$251,3))</f>
      </c>
      <c r="D169" s="15">
        <f>IF(ISERROR(VLOOKUP($A169,'[1]Gesamt'!$A$4:$AG$251,29)),"",VLOOKUP($A169,'[1]Gesamt'!$A$4:$AG$251,29))</f>
      </c>
      <c r="E169" s="3">
        <f>IF(ISERROR(VLOOKUP($A169,'[1]Gesamt'!$A$4:$AG$251,9)),"",VLOOKUP($A169,'[1]Gesamt'!$A$4:$AG$251,9))</f>
      </c>
      <c r="F169" s="3">
        <f>IF(ISERROR(VLOOKUP($A169,'[1]Gesamt'!$A$4:$AG$251,10)),"",VLOOKUP($A169,'[1]Gesamt'!$A$4:$AG$251,10))</f>
      </c>
      <c r="G169" s="3">
        <f>IF(ISERROR(VLOOKUP($A169,'[1]Gesamt'!$A$4:$AG$251,11)),"",VLOOKUP($A169,'[1]Gesamt'!$A$4:$AG$251,11))</f>
      </c>
      <c r="H169" s="3">
        <f>IF(ISERROR(VLOOKUP($A169,'[1]Gesamt'!$A$4:$AG$251,12)),"",VLOOKUP($A169,'[1]Gesamt'!$A$4:$AG$251,12))</f>
      </c>
      <c r="I169" s="3">
        <f>IF(ISERROR(VLOOKUP($A169,'[1]Gesamt'!$A$4:$AG$251,13)),"",VLOOKUP($A169,'[1]Gesamt'!$A$4:$AG$251,13))</f>
      </c>
      <c r="J169" s="3">
        <f>IF(ISERROR(VLOOKUP($A169,'[1]Gesamt'!$A$4:$AG$251,14)),"",VLOOKUP($A169,'[1]Gesamt'!$A$4:$AG$251,14))</f>
      </c>
      <c r="K169" s="16">
        <f>IF(OR(M169="",M169=99999),"",RANK(M169,M:M,1))</f>
      </c>
      <c r="L169" s="4">
        <v>368</v>
      </c>
      <c r="M169" s="17">
        <f>IF(J169="","",ROUND(J169,2))</f>
      </c>
    </row>
    <row r="170" spans="1:13" ht="12" customHeight="1">
      <c r="A170" s="15">
        <f>IF(AND('[1]Gesamt'!$D171="x",'[1]Gesamt'!$A171&lt;189,'[1]Gesamt'!E171="x"),'[1]Gesamt'!A171,"")</f>
      </c>
      <c r="B170" s="15">
        <f>IF(ISERROR(VLOOKUP($A170,'[1]Gesamt'!$A$4:$AG$251,2)),"",VLOOKUP($A170,'[1]Gesamt'!$A$4:$AG$251,2))</f>
      </c>
      <c r="C170" s="15">
        <f>IF(ISERROR(VLOOKUP($A170,'[1]Gesamt'!$A$4:$AG$251,3)),"",VLOOKUP($A170,'[1]Gesamt'!$A$4:$AG$251,3))</f>
      </c>
      <c r="D170" s="15">
        <f>IF(ISERROR(VLOOKUP($A170,'[1]Gesamt'!$A$4:$AG$251,29)),"",VLOOKUP($A170,'[1]Gesamt'!$A$4:$AG$251,29))</f>
      </c>
      <c r="E170" s="3">
        <f>IF(ISERROR(VLOOKUP($A170,'[1]Gesamt'!$A$4:$AG$251,9)),"",VLOOKUP($A170,'[1]Gesamt'!$A$4:$AG$251,9))</f>
      </c>
      <c r="F170" s="3">
        <f>IF(ISERROR(VLOOKUP($A170,'[1]Gesamt'!$A$4:$AG$251,10)),"",VLOOKUP($A170,'[1]Gesamt'!$A$4:$AG$251,10))</f>
      </c>
      <c r="G170" s="3">
        <f>IF(ISERROR(VLOOKUP($A170,'[1]Gesamt'!$A$4:$AG$251,11)),"",VLOOKUP($A170,'[1]Gesamt'!$A$4:$AG$251,11))</f>
      </c>
      <c r="H170" s="3">
        <f>IF(ISERROR(VLOOKUP($A170,'[1]Gesamt'!$A$4:$AG$251,12)),"",VLOOKUP($A170,'[1]Gesamt'!$A$4:$AG$251,12))</f>
      </c>
      <c r="I170" s="3">
        <f>IF(ISERROR(VLOOKUP($A170,'[1]Gesamt'!$A$4:$AG$251,13)),"",VLOOKUP($A170,'[1]Gesamt'!$A$4:$AG$251,13))</f>
      </c>
      <c r="J170" s="3">
        <f>IF(ISERROR(VLOOKUP($A170,'[1]Gesamt'!$A$4:$AG$251,14)),"",VLOOKUP($A170,'[1]Gesamt'!$A$4:$AG$251,14))</f>
      </c>
      <c r="K170" s="16">
        <f>IF(OR(M170="",M170=99999),"",RANK(M170,M:M,1))</f>
      </c>
      <c r="L170" s="4">
        <v>369</v>
      </c>
      <c r="M170" s="17">
        <f>IF(J170="","",ROUND(J170,2))</f>
      </c>
    </row>
    <row r="171" spans="1:13" ht="12" customHeight="1">
      <c r="A171" s="15">
        <f>IF(AND('[1]Gesamt'!$D172="x",'[1]Gesamt'!$A172&lt;189,'[1]Gesamt'!E172="x"),'[1]Gesamt'!A172,"")</f>
      </c>
      <c r="B171" s="15">
        <f>IF(ISERROR(VLOOKUP($A171,'[1]Gesamt'!$A$4:$AG$251,2)),"",VLOOKUP($A171,'[1]Gesamt'!$A$4:$AG$251,2))</f>
      </c>
      <c r="C171" s="15">
        <f>IF(ISERROR(VLOOKUP($A171,'[1]Gesamt'!$A$4:$AG$251,3)),"",VLOOKUP($A171,'[1]Gesamt'!$A$4:$AG$251,3))</f>
      </c>
      <c r="D171" s="15">
        <f>IF(ISERROR(VLOOKUP($A171,'[1]Gesamt'!$A$4:$AG$251,29)),"",VLOOKUP($A171,'[1]Gesamt'!$A$4:$AG$251,29))</f>
      </c>
      <c r="E171" s="3">
        <f>IF(ISERROR(VLOOKUP($A171,'[1]Gesamt'!$A$4:$AG$251,9)),"",VLOOKUP($A171,'[1]Gesamt'!$A$4:$AG$251,9))</f>
      </c>
      <c r="F171" s="3">
        <f>IF(ISERROR(VLOOKUP($A171,'[1]Gesamt'!$A$4:$AG$251,10)),"",VLOOKUP($A171,'[1]Gesamt'!$A$4:$AG$251,10))</f>
      </c>
      <c r="G171" s="3">
        <f>IF(ISERROR(VLOOKUP($A171,'[1]Gesamt'!$A$4:$AG$251,11)),"",VLOOKUP($A171,'[1]Gesamt'!$A$4:$AG$251,11))</f>
      </c>
      <c r="H171" s="3">
        <f>IF(ISERROR(VLOOKUP($A171,'[1]Gesamt'!$A$4:$AG$251,12)),"",VLOOKUP($A171,'[1]Gesamt'!$A$4:$AG$251,12))</f>
      </c>
      <c r="I171" s="3">
        <f>IF(ISERROR(VLOOKUP($A171,'[1]Gesamt'!$A$4:$AG$251,13)),"",VLOOKUP($A171,'[1]Gesamt'!$A$4:$AG$251,13))</f>
      </c>
      <c r="J171" s="3">
        <f>IF(ISERROR(VLOOKUP($A171,'[1]Gesamt'!$A$4:$AG$251,14)),"",VLOOKUP($A171,'[1]Gesamt'!$A$4:$AG$251,14))</f>
      </c>
      <c r="K171" s="16">
        <f>IF(OR(M171="",M171=99999),"",RANK(M171,M:M,1))</f>
      </c>
      <c r="L171" s="4">
        <v>370</v>
      </c>
      <c r="M171" s="17">
        <f>IF(J171="","",ROUND(J171,2))</f>
      </c>
    </row>
    <row r="172" spans="1:13" ht="12" customHeight="1">
      <c r="A172" s="15">
        <f>IF(AND('[1]Gesamt'!$D173="x",'[1]Gesamt'!$A173&lt;189,'[1]Gesamt'!E173="x"),'[1]Gesamt'!A173,"")</f>
      </c>
      <c r="B172" s="15">
        <f>IF(ISERROR(VLOOKUP($A172,'[1]Gesamt'!$A$4:$AG$251,2)),"",VLOOKUP($A172,'[1]Gesamt'!$A$4:$AG$251,2))</f>
      </c>
      <c r="C172" s="15">
        <f>IF(ISERROR(VLOOKUP($A172,'[1]Gesamt'!$A$4:$AG$251,3)),"",VLOOKUP($A172,'[1]Gesamt'!$A$4:$AG$251,3))</f>
      </c>
      <c r="D172" s="15">
        <f>IF(ISERROR(VLOOKUP($A172,'[1]Gesamt'!$A$4:$AG$251,29)),"",VLOOKUP($A172,'[1]Gesamt'!$A$4:$AG$251,29))</f>
      </c>
      <c r="E172" s="3">
        <f>IF(ISERROR(VLOOKUP($A172,'[1]Gesamt'!$A$4:$AG$251,9)),"",VLOOKUP($A172,'[1]Gesamt'!$A$4:$AG$251,9))</f>
      </c>
      <c r="F172" s="3">
        <f>IF(ISERROR(VLOOKUP($A172,'[1]Gesamt'!$A$4:$AG$251,10)),"",VLOOKUP($A172,'[1]Gesamt'!$A$4:$AG$251,10))</f>
      </c>
      <c r="G172" s="3">
        <f>IF(ISERROR(VLOOKUP($A172,'[1]Gesamt'!$A$4:$AG$251,11)),"",VLOOKUP($A172,'[1]Gesamt'!$A$4:$AG$251,11))</f>
      </c>
      <c r="H172" s="3">
        <f>IF(ISERROR(VLOOKUP($A172,'[1]Gesamt'!$A$4:$AG$251,12)),"",VLOOKUP($A172,'[1]Gesamt'!$A$4:$AG$251,12))</f>
      </c>
      <c r="I172" s="3">
        <f>IF(ISERROR(VLOOKUP($A172,'[1]Gesamt'!$A$4:$AG$251,13)),"",VLOOKUP($A172,'[1]Gesamt'!$A$4:$AG$251,13))</f>
      </c>
      <c r="J172" s="3">
        <f>IF(ISERROR(VLOOKUP($A172,'[1]Gesamt'!$A$4:$AG$251,14)),"",VLOOKUP($A172,'[1]Gesamt'!$A$4:$AG$251,14))</f>
      </c>
      <c r="K172" s="16">
        <f>IF(OR(M172="",M172=99999),"",RANK(M172,M:M,1))</f>
      </c>
      <c r="L172" s="4">
        <v>371</v>
      </c>
      <c r="M172" s="17">
        <f>IF(J172="","",ROUND(J172,2))</f>
      </c>
    </row>
    <row r="173" spans="1:13" ht="12" customHeight="1">
      <c r="A173" s="15">
        <f>IF(AND('[1]Gesamt'!$D174="x",'[1]Gesamt'!$A174&lt;189,'[1]Gesamt'!E174="x"),'[1]Gesamt'!A174,"")</f>
      </c>
      <c r="B173" s="15">
        <f>IF(ISERROR(VLOOKUP($A173,'[1]Gesamt'!$A$4:$AG$251,2)),"",VLOOKUP($A173,'[1]Gesamt'!$A$4:$AG$251,2))</f>
      </c>
      <c r="C173" s="15">
        <f>IF(ISERROR(VLOOKUP($A173,'[1]Gesamt'!$A$4:$AG$251,3)),"",VLOOKUP($A173,'[1]Gesamt'!$A$4:$AG$251,3))</f>
      </c>
      <c r="D173" s="15">
        <f>IF(ISERROR(VLOOKUP($A173,'[1]Gesamt'!$A$4:$AG$251,29)),"",VLOOKUP($A173,'[1]Gesamt'!$A$4:$AG$251,29))</f>
      </c>
      <c r="E173" s="3">
        <f>IF(ISERROR(VLOOKUP($A173,'[1]Gesamt'!$A$4:$AG$251,9)),"",VLOOKUP($A173,'[1]Gesamt'!$A$4:$AG$251,9))</f>
      </c>
      <c r="F173" s="3">
        <f>IF(ISERROR(VLOOKUP($A173,'[1]Gesamt'!$A$4:$AG$251,10)),"",VLOOKUP($A173,'[1]Gesamt'!$A$4:$AG$251,10))</f>
      </c>
      <c r="G173" s="3">
        <f>IF(ISERROR(VLOOKUP($A173,'[1]Gesamt'!$A$4:$AG$251,11)),"",VLOOKUP($A173,'[1]Gesamt'!$A$4:$AG$251,11))</f>
      </c>
      <c r="H173" s="3">
        <f>IF(ISERROR(VLOOKUP($A173,'[1]Gesamt'!$A$4:$AG$251,12)),"",VLOOKUP($A173,'[1]Gesamt'!$A$4:$AG$251,12))</f>
      </c>
      <c r="I173" s="3">
        <f>IF(ISERROR(VLOOKUP($A173,'[1]Gesamt'!$A$4:$AG$251,13)),"",VLOOKUP($A173,'[1]Gesamt'!$A$4:$AG$251,13))</f>
      </c>
      <c r="J173" s="3">
        <f>IF(ISERROR(VLOOKUP($A173,'[1]Gesamt'!$A$4:$AG$251,14)),"",VLOOKUP($A173,'[1]Gesamt'!$A$4:$AG$251,14))</f>
      </c>
      <c r="K173" s="16">
        <f>IF(OR(M173="",M173=99999),"",RANK(M173,M:M,1))</f>
      </c>
      <c r="L173" s="4">
        <v>372</v>
      </c>
      <c r="M173" s="17">
        <f>IF(J173="","",ROUND(J173,2))</f>
      </c>
    </row>
    <row r="174" spans="1:13" ht="12" customHeight="1">
      <c r="A174" s="15">
        <f>IF(AND('[1]Gesamt'!$D175="x",'[1]Gesamt'!$A175&lt;189,'[1]Gesamt'!E175="x"),'[1]Gesamt'!A175,"")</f>
      </c>
      <c r="B174" s="15">
        <f>IF(ISERROR(VLOOKUP($A174,'[1]Gesamt'!$A$4:$AG$251,2)),"",VLOOKUP($A174,'[1]Gesamt'!$A$4:$AG$251,2))</f>
      </c>
      <c r="C174" s="15">
        <f>IF(ISERROR(VLOOKUP($A174,'[1]Gesamt'!$A$4:$AG$251,3)),"",VLOOKUP($A174,'[1]Gesamt'!$A$4:$AG$251,3))</f>
      </c>
      <c r="D174" s="15">
        <f>IF(ISERROR(VLOOKUP($A174,'[1]Gesamt'!$A$4:$AG$251,29)),"",VLOOKUP($A174,'[1]Gesamt'!$A$4:$AG$251,29))</f>
      </c>
      <c r="E174" s="3">
        <f>IF(ISERROR(VLOOKUP($A174,'[1]Gesamt'!$A$4:$AG$251,9)),"",VLOOKUP($A174,'[1]Gesamt'!$A$4:$AG$251,9))</f>
      </c>
      <c r="F174" s="3">
        <f>IF(ISERROR(VLOOKUP($A174,'[1]Gesamt'!$A$4:$AG$251,10)),"",VLOOKUP($A174,'[1]Gesamt'!$A$4:$AG$251,10))</f>
      </c>
      <c r="G174" s="3">
        <f>IF(ISERROR(VLOOKUP($A174,'[1]Gesamt'!$A$4:$AG$251,11)),"",VLOOKUP($A174,'[1]Gesamt'!$A$4:$AG$251,11))</f>
      </c>
      <c r="H174" s="3">
        <f>IF(ISERROR(VLOOKUP($A174,'[1]Gesamt'!$A$4:$AG$251,12)),"",VLOOKUP($A174,'[1]Gesamt'!$A$4:$AG$251,12))</f>
      </c>
      <c r="I174" s="3">
        <f>IF(ISERROR(VLOOKUP($A174,'[1]Gesamt'!$A$4:$AG$251,13)),"",VLOOKUP($A174,'[1]Gesamt'!$A$4:$AG$251,13))</f>
      </c>
      <c r="J174" s="3">
        <f>IF(ISERROR(VLOOKUP($A174,'[1]Gesamt'!$A$4:$AG$251,14)),"",VLOOKUP($A174,'[1]Gesamt'!$A$4:$AG$251,14))</f>
      </c>
      <c r="K174" s="16">
        <f>IF(OR(M174="",M174=99999),"",RANK(M174,M:M,1))</f>
      </c>
      <c r="L174" s="4">
        <v>373</v>
      </c>
      <c r="M174" s="17">
        <f>IF(J174="","",ROUND(J174,2))</f>
      </c>
    </row>
    <row r="175" spans="1:13" ht="12" customHeight="1">
      <c r="A175" s="15">
        <f>IF(AND('[1]Gesamt'!$D176="x",'[1]Gesamt'!$A176&lt;189,'[1]Gesamt'!E176="x"),'[1]Gesamt'!A176,"")</f>
      </c>
      <c r="B175" s="15">
        <f>IF(ISERROR(VLOOKUP($A175,'[1]Gesamt'!$A$4:$AG$251,2)),"",VLOOKUP($A175,'[1]Gesamt'!$A$4:$AG$251,2))</f>
      </c>
      <c r="C175" s="15">
        <f>IF(ISERROR(VLOOKUP($A175,'[1]Gesamt'!$A$4:$AG$251,3)),"",VLOOKUP($A175,'[1]Gesamt'!$A$4:$AG$251,3))</f>
      </c>
      <c r="D175" s="15">
        <f>IF(ISERROR(VLOOKUP($A175,'[1]Gesamt'!$A$4:$AG$251,29)),"",VLOOKUP($A175,'[1]Gesamt'!$A$4:$AG$251,29))</f>
      </c>
      <c r="E175" s="3">
        <f>IF(ISERROR(VLOOKUP($A175,'[1]Gesamt'!$A$4:$AG$251,9)),"",VLOOKUP($A175,'[1]Gesamt'!$A$4:$AG$251,9))</f>
      </c>
      <c r="F175" s="3">
        <f>IF(ISERROR(VLOOKUP($A175,'[1]Gesamt'!$A$4:$AG$251,10)),"",VLOOKUP($A175,'[1]Gesamt'!$A$4:$AG$251,10))</f>
      </c>
      <c r="G175" s="3">
        <f>IF(ISERROR(VLOOKUP($A175,'[1]Gesamt'!$A$4:$AG$251,11)),"",VLOOKUP($A175,'[1]Gesamt'!$A$4:$AG$251,11))</f>
      </c>
      <c r="H175" s="3">
        <f>IF(ISERROR(VLOOKUP($A175,'[1]Gesamt'!$A$4:$AG$251,12)),"",VLOOKUP($A175,'[1]Gesamt'!$A$4:$AG$251,12))</f>
      </c>
      <c r="I175" s="3">
        <f>IF(ISERROR(VLOOKUP($A175,'[1]Gesamt'!$A$4:$AG$251,13)),"",VLOOKUP($A175,'[1]Gesamt'!$A$4:$AG$251,13))</f>
      </c>
      <c r="J175" s="3">
        <f>IF(ISERROR(VLOOKUP($A175,'[1]Gesamt'!$A$4:$AG$251,14)),"",VLOOKUP($A175,'[1]Gesamt'!$A$4:$AG$251,14))</f>
      </c>
      <c r="K175" s="16">
        <f>IF(OR(M175="",M175=99999),"",RANK(M175,M:M,1))</f>
      </c>
      <c r="L175" s="4">
        <v>374</v>
      </c>
      <c r="M175" s="17">
        <f>IF(J175="","",ROUND(J175,2))</f>
      </c>
    </row>
    <row r="176" spans="1:13" ht="12" customHeight="1">
      <c r="A176" s="15">
        <f>IF(AND('[1]Gesamt'!$D177="x",'[1]Gesamt'!$A177&lt;189,'[1]Gesamt'!E177="x"),'[1]Gesamt'!A177,"")</f>
      </c>
      <c r="B176" s="15">
        <f>IF(ISERROR(VLOOKUP($A176,'[1]Gesamt'!$A$4:$AG$251,2)),"",VLOOKUP($A176,'[1]Gesamt'!$A$4:$AG$251,2))</f>
      </c>
      <c r="C176" s="15">
        <f>IF(ISERROR(VLOOKUP($A176,'[1]Gesamt'!$A$4:$AG$251,3)),"",VLOOKUP($A176,'[1]Gesamt'!$A$4:$AG$251,3))</f>
      </c>
      <c r="D176" s="15">
        <f>IF(ISERROR(VLOOKUP($A176,'[1]Gesamt'!$A$4:$AG$251,29)),"",VLOOKUP($A176,'[1]Gesamt'!$A$4:$AG$251,29))</f>
      </c>
      <c r="E176" s="3">
        <f>IF(ISERROR(VLOOKUP($A176,'[1]Gesamt'!$A$4:$AG$251,9)),"",VLOOKUP($A176,'[1]Gesamt'!$A$4:$AG$251,9))</f>
      </c>
      <c r="F176" s="3">
        <f>IF(ISERROR(VLOOKUP($A176,'[1]Gesamt'!$A$4:$AG$251,10)),"",VLOOKUP($A176,'[1]Gesamt'!$A$4:$AG$251,10))</f>
      </c>
      <c r="G176" s="3">
        <f>IF(ISERROR(VLOOKUP($A176,'[1]Gesamt'!$A$4:$AG$251,11)),"",VLOOKUP($A176,'[1]Gesamt'!$A$4:$AG$251,11))</f>
      </c>
      <c r="H176" s="3">
        <f>IF(ISERROR(VLOOKUP($A176,'[1]Gesamt'!$A$4:$AG$251,12)),"",VLOOKUP($A176,'[1]Gesamt'!$A$4:$AG$251,12))</f>
      </c>
      <c r="I176" s="3">
        <f>IF(ISERROR(VLOOKUP($A176,'[1]Gesamt'!$A$4:$AG$251,13)),"",VLOOKUP($A176,'[1]Gesamt'!$A$4:$AG$251,13))</f>
      </c>
      <c r="J176" s="3">
        <f>IF(ISERROR(VLOOKUP($A176,'[1]Gesamt'!$A$4:$AG$251,14)),"",VLOOKUP($A176,'[1]Gesamt'!$A$4:$AG$251,14))</f>
      </c>
      <c r="K176" s="16">
        <f>IF(OR(M176="",M176=99999),"",RANK(M176,M:M,1))</f>
      </c>
      <c r="L176" s="4">
        <v>375</v>
      </c>
      <c r="M176" s="17">
        <f>IF(J176="","",ROUND(J176,2))</f>
      </c>
    </row>
    <row r="177" spans="1:13" ht="12" customHeight="1">
      <c r="A177" s="15">
        <f>IF(AND('[1]Gesamt'!$D178="x",'[1]Gesamt'!$A178&lt;189,'[1]Gesamt'!E178="x"),'[1]Gesamt'!A178,"")</f>
      </c>
      <c r="B177" s="15">
        <f>IF(ISERROR(VLOOKUP($A177,'[1]Gesamt'!$A$4:$AG$251,2)),"",VLOOKUP($A177,'[1]Gesamt'!$A$4:$AG$251,2))</f>
      </c>
      <c r="C177" s="15">
        <f>IF(ISERROR(VLOOKUP($A177,'[1]Gesamt'!$A$4:$AG$251,3)),"",VLOOKUP($A177,'[1]Gesamt'!$A$4:$AG$251,3))</f>
      </c>
      <c r="D177" s="15">
        <f>IF(ISERROR(VLOOKUP($A177,'[1]Gesamt'!$A$4:$AG$251,29)),"",VLOOKUP($A177,'[1]Gesamt'!$A$4:$AG$251,29))</f>
      </c>
      <c r="E177" s="3">
        <f>IF(ISERROR(VLOOKUP($A177,'[1]Gesamt'!$A$4:$AG$251,9)),"",VLOOKUP($A177,'[1]Gesamt'!$A$4:$AG$251,9))</f>
      </c>
      <c r="F177" s="3">
        <f>IF(ISERROR(VLOOKUP($A177,'[1]Gesamt'!$A$4:$AG$251,10)),"",VLOOKUP($A177,'[1]Gesamt'!$A$4:$AG$251,10))</f>
      </c>
      <c r="G177" s="3">
        <f>IF(ISERROR(VLOOKUP($A177,'[1]Gesamt'!$A$4:$AG$251,11)),"",VLOOKUP($A177,'[1]Gesamt'!$A$4:$AG$251,11))</f>
      </c>
      <c r="H177" s="3">
        <f>IF(ISERROR(VLOOKUP($A177,'[1]Gesamt'!$A$4:$AG$251,12)),"",VLOOKUP($A177,'[1]Gesamt'!$A$4:$AG$251,12))</f>
      </c>
      <c r="I177" s="3">
        <f>IF(ISERROR(VLOOKUP($A177,'[1]Gesamt'!$A$4:$AG$251,13)),"",VLOOKUP($A177,'[1]Gesamt'!$A$4:$AG$251,13))</f>
      </c>
      <c r="J177" s="3">
        <f>IF(ISERROR(VLOOKUP($A177,'[1]Gesamt'!$A$4:$AG$251,14)),"",VLOOKUP($A177,'[1]Gesamt'!$A$4:$AG$251,14))</f>
      </c>
      <c r="K177" s="16">
        <f>IF(OR(M177="",M177=99999),"",RANK(M177,M:M,1))</f>
      </c>
      <c r="L177" s="4">
        <v>376</v>
      </c>
      <c r="M177" s="17">
        <f>IF(J177="","",ROUND(J177,2))</f>
      </c>
    </row>
    <row r="178" spans="1:13" ht="12" customHeight="1">
      <c r="A178" s="15">
        <f>IF(AND('[1]Gesamt'!$D179="x",'[1]Gesamt'!$A179&lt;189,'[1]Gesamt'!E179="x"),'[1]Gesamt'!A179,"")</f>
      </c>
      <c r="B178" s="15">
        <f>IF(ISERROR(VLOOKUP($A178,'[1]Gesamt'!$A$4:$AG$251,2)),"",VLOOKUP($A178,'[1]Gesamt'!$A$4:$AG$251,2))</f>
      </c>
      <c r="C178" s="15">
        <f>IF(ISERROR(VLOOKUP($A178,'[1]Gesamt'!$A$4:$AG$251,3)),"",VLOOKUP($A178,'[1]Gesamt'!$A$4:$AG$251,3))</f>
      </c>
      <c r="D178" s="15">
        <f>IF(ISERROR(VLOOKUP($A178,'[1]Gesamt'!$A$4:$AG$251,29)),"",VLOOKUP($A178,'[1]Gesamt'!$A$4:$AG$251,29))</f>
      </c>
      <c r="E178" s="3">
        <f>IF(ISERROR(VLOOKUP($A178,'[1]Gesamt'!$A$4:$AG$251,9)),"",VLOOKUP($A178,'[1]Gesamt'!$A$4:$AG$251,9))</f>
      </c>
      <c r="F178" s="3">
        <f>IF(ISERROR(VLOOKUP($A178,'[1]Gesamt'!$A$4:$AG$251,10)),"",VLOOKUP($A178,'[1]Gesamt'!$A$4:$AG$251,10))</f>
      </c>
      <c r="G178" s="3">
        <f>IF(ISERROR(VLOOKUP($A178,'[1]Gesamt'!$A$4:$AG$251,11)),"",VLOOKUP($A178,'[1]Gesamt'!$A$4:$AG$251,11))</f>
      </c>
      <c r="H178" s="3">
        <f>IF(ISERROR(VLOOKUP($A178,'[1]Gesamt'!$A$4:$AG$251,12)),"",VLOOKUP($A178,'[1]Gesamt'!$A$4:$AG$251,12))</f>
      </c>
      <c r="I178" s="3">
        <f>IF(ISERROR(VLOOKUP($A178,'[1]Gesamt'!$A$4:$AG$251,13)),"",VLOOKUP($A178,'[1]Gesamt'!$A$4:$AG$251,13))</f>
      </c>
      <c r="J178" s="3">
        <f>IF(ISERROR(VLOOKUP($A178,'[1]Gesamt'!$A$4:$AG$251,14)),"",VLOOKUP($A178,'[1]Gesamt'!$A$4:$AG$251,14))</f>
      </c>
      <c r="K178" s="16">
        <f>IF(OR(M178="",M178=99999),"",RANK(M178,M:M,1))</f>
      </c>
      <c r="L178" s="4">
        <v>377</v>
      </c>
      <c r="M178" s="17">
        <f>IF(J178="","",ROUND(J178,2))</f>
      </c>
    </row>
    <row r="179" spans="1:13" ht="12" customHeight="1">
      <c r="A179" s="15">
        <f>IF(AND('[1]Gesamt'!$D180="x",'[1]Gesamt'!$A180&lt;189,'[1]Gesamt'!E180="x"),'[1]Gesamt'!A180,"")</f>
      </c>
      <c r="B179" s="15">
        <f>IF(ISERROR(VLOOKUP($A179,'[1]Gesamt'!$A$4:$AG$251,2)),"",VLOOKUP($A179,'[1]Gesamt'!$A$4:$AG$251,2))</f>
      </c>
      <c r="C179" s="15">
        <f>IF(ISERROR(VLOOKUP($A179,'[1]Gesamt'!$A$4:$AG$251,3)),"",VLOOKUP($A179,'[1]Gesamt'!$A$4:$AG$251,3))</f>
      </c>
      <c r="D179" s="15">
        <f>IF(ISERROR(VLOOKUP($A179,'[1]Gesamt'!$A$4:$AG$251,29)),"",VLOOKUP($A179,'[1]Gesamt'!$A$4:$AG$251,29))</f>
      </c>
      <c r="E179" s="3">
        <f>IF(ISERROR(VLOOKUP($A179,'[1]Gesamt'!$A$4:$AG$251,9)),"",VLOOKUP($A179,'[1]Gesamt'!$A$4:$AG$251,9))</f>
      </c>
      <c r="F179" s="3">
        <f>IF(ISERROR(VLOOKUP($A179,'[1]Gesamt'!$A$4:$AG$251,10)),"",VLOOKUP($A179,'[1]Gesamt'!$A$4:$AG$251,10))</f>
      </c>
      <c r="G179" s="3">
        <f>IF(ISERROR(VLOOKUP($A179,'[1]Gesamt'!$A$4:$AG$251,11)),"",VLOOKUP($A179,'[1]Gesamt'!$A$4:$AG$251,11))</f>
      </c>
      <c r="H179" s="3">
        <f>IF(ISERROR(VLOOKUP($A179,'[1]Gesamt'!$A$4:$AG$251,12)),"",VLOOKUP($A179,'[1]Gesamt'!$A$4:$AG$251,12))</f>
      </c>
      <c r="I179" s="3">
        <f>IF(ISERROR(VLOOKUP($A179,'[1]Gesamt'!$A$4:$AG$251,13)),"",VLOOKUP($A179,'[1]Gesamt'!$A$4:$AG$251,13))</f>
      </c>
      <c r="J179" s="3">
        <f>IF(ISERROR(VLOOKUP($A179,'[1]Gesamt'!$A$4:$AG$251,14)),"",VLOOKUP($A179,'[1]Gesamt'!$A$4:$AG$251,14))</f>
      </c>
      <c r="K179" s="16">
        <f>IF(OR(M179="",M179=99999),"",RANK(M179,M:M,1))</f>
      </c>
      <c r="L179" s="4">
        <v>378</v>
      </c>
      <c r="M179" s="17">
        <f>IF(J179="","",ROUND(J179,2))</f>
      </c>
    </row>
    <row r="180" spans="1:13" ht="12" customHeight="1">
      <c r="A180" s="15">
        <f>IF(AND('[1]Gesamt'!$D181="x",'[1]Gesamt'!$A181&lt;189,'[1]Gesamt'!E181="x"),'[1]Gesamt'!A181,"")</f>
      </c>
      <c r="B180" s="15">
        <f>IF(ISERROR(VLOOKUP($A180,'[1]Gesamt'!$A$4:$AG$251,2)),"",VLOOKUP($A180,'[1]Gesamt'!$A$4:$AG$251,2))</f>
      </c>
      <c r="C180" s="15">
        <f>IF(ISERROR(VLOOKUP($A180,'[1]Gesamt'!$A$4:$AG$251,3)),"",VLOOKUP($A180,'[1]Gesamt'!$A$4:$AG$251,3))</f>
      </c>
      <c r="D180" s="15">
        <f>IF(ISERROR(VLOOKUP($A180,'[1]Gesamt'!$A$4:$AG$251,29)),"",VLOOKUP($A180,'[1]Gesamt'!$A$4:$AG$251,29))</f>
      </c>
      <c r="E180" s="3">
        <f>IF(ISERROR(VLOOKUP($A180,'[1]Gesamt'!$A$4:$AG$251,9)),"",VLOOKUP($A180,'[1]Gesamt'!$A$4:$AG$251,9))</f>
      </c>
      <c r="F180" s="3">
        <f>IF(ISERROR(VLOOKUP($A180,'[1]Gesamt'!$A$4:$AG$251,10)),"",VLOOKUP($A180,'[1]Gesamt'!$A$4:$AG$251,10))</f>
      </c>
      <c r="G180" s="3">
        <f>IF(ISERROR(VLOOKUP($A180,'[1]Gesamt'!$A$4:$AG$251,11)),"",VLOOKUP($A180,'[1]Gesamt'!$A$4:$AG$251,11))</f>
      </c>
      <c r="H180" s="3">
        <f>IF(ISERROR(VLOOKUP($A180,'[1]Gesamt'!$A$4:$AG$251,12)),"",VLOOKUP($A180,'[1]Gesamt'!$A$4:$AG$251,12))</f>
      </c>
      <c r="I180" s="3">
        <f>IF(ISERROR(VLOOKUP($A180,'[1]Gesamt'!$A$4:$AG$251,13)),"",VLOOKUP($A180,'[1]Gesamt'!$A$4:$AG$251,13))</f>
      </c>
      <c r="J180" s="3">
        <f>IF(ISERROR(VLOOKUP($A180,'[1]Gesamt'!$A$4:$AG$251,14)),"",VLOOKUP($A180,'[1]Gesamt'!$A$4:$AG$251,14))</f>
      </c>
      <c r="K180" s="16">
        <f>IF(OR(M180="",M180=99999),"",RANK(M180,M:M,1))</f>
      </c>
      <c r="L180" s="4">
        <v>379</v>
      </c>
      <c r="M180" s="17">
        <f>IF(J180="","",ROUND(J180,2))</f>
      </c>
    </row>
    <row r="181" spans="1:13" ht="12" customHeight="1">
      <c r="A181" s="15">
        <f>IF(AND('[1]Gesamt'!$D182="x",'[1]Gesamt'!$A182&lt;189,'[1]Gesamt'!E182="x"),'[1]Gesamt'!A182,"")</f>
      </c>
      <c r="B181" s="15">
        <f>IF(ISERROR(VLOOKUP($A181,'[1]Gesamt'!$A$4:$AG$251,2)),"",VLOOKUP($A181,'[1]Gesamt'!$A$4:$AG$251,2))</f>
      </c>
      <c r="C181" s="15">
        <f>IF(ISERROR(VLOOKUP($A181,'[1]Gesamt'!$A$4:$AG$251,3)),"",VLOOKUP($A181,'[1]Gesamt'!$A$4:$AG$251,3))</f>
      </c>
      <c r="D181" s="15">
        <f>IF(ISERROR(VLOOKUP($A181,'[1]Gesamt'!$A$4:$AG$251,29)),"",VLOOKUP($A181,'[1]Gesamt'!$A$4:$AG$251,29))</f>
      </c>
      <c r="E181" s="3">
        <f>IF(ISERROR(VLOOKUP($A181,'[1]Gesamt'!$A$4:$AG$251,9)),"",VLOOKUP($A181,'[1]Gesamt'!$A$4:$AG$251,9))</f>
      </c>
      <c r="F181" s="3">
        <f>IF(ISERROR(VLOOKUP($A181,'[1]Gesamt'!$A$4:$AG$251,10)),"",VLOOKUP($A181,'[1]Gesamt'!$A$4:$AG$251,10))</f>
      </c>
      <c r="G181" s="3">
        <f>IF(ISERROR(VLOOKUP($A181,'[1]Gesamt'!$A$4:$AG$251,11)),"",VLOOKUP($A181,'[1]Gesamt'!$A$4:$AG$251,11))</f>
      </c>
      <c r="H181" s="3">
        <f>IF(ISERROR(VLOOKUP($A181,'[1]Gesamt'!$A$4:$AG$251,12)),"",VLOOKUP($A181,'[1]Gesamt'!$A$4:$AG$251,12))</f>
      </c>
      <c r="I181" s="3">
        <f>IF(ISERROR(VLOOKUP($A181,'[1]Gesamt'!$A$4:$AG$251,13)),"",VLOOKUP($A181,'[1]Gesamt'!$A$4:$AG$251,13))</f>
      </c>
      <c r="J181" s="3">
        <f>IF(ISERROR(VLOOKUP($A181,'[1]Gesamt'!$A$4:$AG$251,14)),"",VLOOKUP($A181,'[1]Gesamt'!$A$4:$AG$251,14))</f>
      </c>
      <c r="K181" s="16">
        <f>IF(OR(M181="",M181=99999),"",RANK(M181,M:M,1))</f>
      </c>
      <c r="L181" s="4">
        <v>380</v>
      </c>
      <c r="M181" s="17">
        <f>IF(J181="","",ROUND(J181,2))</f>
      </c>
    </row>
    <row r="182" spans="1:13" ht="12" customHeight="1">
      <c r="A182" s="15">
        <f>IF(AND('[1]Gesamt'!$D183="x",'[1]Gesamt'!$A183&lt;189,'[1]Gesamt'!E183="x"),'[1]Gesamt'!A183,"")</f>
      </c>
      <c r="B182" s="15">
        <f>IF(ISERROR(VLOOKUP($A182,'[1]Gesamt'!$A$4:$AG$251,2)),"",VLOOKUP($A182,'[1]Gesamt'!$A$4:$AG$251,2))</f>
      </c>
      <c r="C182" s="15">
        <f>IF(ISERROR(VLOOKUP($A182,'[1]Gesamt'!$A$4:$AG$251,3)),"",VLOOKUP($A182,'[1]Gesamt'!$A$4:$AG$251,3))</f>
      </c>
      <c r="D182" s="15">
        <f>IF(ISERROR(VLOOKUP($A182,'[1]Gesamt'!$A$4:$AG$251,29)),"",VLOOKUP($A182,'[1]Gesamt'!$A$4:$AG$251,29))</f>
      </c>
      <c r="E182" s="3">
        <f>IF(ISERROR(VLOOKUP($A182,'[1]Gesamt'!$A$4:$AG$251,9)),"",VLOOKUP($A182,'[1]Gesamt'!$A$4:$AG$251,9))</f>
      </c>
      <c r="F182" s="3">
        <f>IF(ISERROR(VLOOKUP($A182,'[1]Gesamt'!$A$4:$AG$251,10)),"",VLOOKUP($A182,'[1]Gesamt'!$A$4:$AG$251,10))</f>
      </c>
      <c r="G182" s="3">
        <f>IF(ISERROR(VLOOKUP($A182,'[1]Gesamt'!$A$4:$AG$251,11)),"",VLOOKUP($A182,'[1]Gesamt'!$A$4:$AG$251,11))</f>
      </c>
      <c r="H182" s="3">
        <f>IF(ISERROR(VLOOKUP($A182,'[1]Gesamt'!$A$4:$AG$251,12)),"",VLOOKUP($A182,'[1]Gesamt'!$A$4:$AG$251,12))</f>
      </c>
      <c r="I182" s="3">
        <f>IF(ISERROR(VLOOKUP($A182,'[1]Gesamt'!$A$4:$AG$251,13)),"",VLOOKUP($A182,'[1]Gesamt'!$A$4:$AG$251,13))</f>
      </c>
      <c r="J182" s="3">
        <f>IF(ISERROR(VLOOKUP($A182,'[1]Gesamt'!$A$4:$AG$251,14)),"",VLOOKUP($A182,'[1]Gesamt'!$A$4:$AG$251,14))</f>
      </c>
      <c r="K182" s="16">
        <f>IF(OR(M182="",M182=99999),"",RANK(M182,M:M,1))</f>
      </c>
      <c r="L182" s="4">
        <v>381</v>
      </c>
      <c r="M182" s="17">
        <f>IF(J182="","",ROUND(J182,2))</f>
      </c>
    </row>
    <row r="183" spans="1:13" ht="12" customHeight="1">
      <c r="A183" s="15">
        <f>IF(AND('[1]Gesamt'!$D184="x",'[1]Gesamt'!$A184&lt;189,'[1]Gesamt'!E184="x"),'[1]Gesamt'!A184,"")</f>
      </c>
      <c r="B183" s="15">
        <f>IF(ISERROR(VLOOKUP($A183,'[1]Gesamt'!$A$4:$AG$251,2)),"",VLOOKUP($A183,'[1]Gesamt'!$A$4:$AG$251,2))</f>
      </c>
      <c r="C183" s="15">
        <f>IF(ISERROR(VLOOKUP($A183,'[1]Gesamt'!$A$4:$AG$251,3)),"",VLOOKUP($A183,'[1]Gesamt'!$A$4:$AG$251,3))</f>
      </c>
      <c r="D183" s="15">
        <f>IF(ISERROR(VLOOKUP($A183,'[1]Gesamt'!$A$4:$AG$251,29)),"",VLOOKUP($A183,'[1]Gesamt'!$A$4:$AG$251,29))</f>
      </c>
      <c r="E183" s="3">
        <f>IF(ISERROR(VLOOKUP($A183,'[1]Gesamt'!$A$4:$AG$251,9)),"",VLOOKUP($A183,'[1]Gesamt'!$A$4:$AG$251,9))</f>
      </c>
      <c r="F183" s="3">
        <f>IF(ISERROR(VLOOKUP($A183,'[1]Gesamt'!$A$4:$AG$251,10)),"",VLOOKUP($A183,'[1]Gesamt'!$A$4:$AG$251,10))</f>
      </c>
      <c r="G183" s="3">
        <f>IF(ISERROR(VLOOKUP($A183,'[1]Gesamt'!$A$4:$AG$251,11)),"",VLOOKUP($A183,'[1]Gesamt'!$A$4:$AG$251,11))</f>
      </c>
      <c r="H183" s="3">
        <f>IF(ISERROR(VLOOKUP($A183,'[1]Gesamt'!$A$4:$AG$251,12)),"",VLOOKUP($A183,'[1]Gesamt'!$A$4:$AG$251,12))</f>
      </c>
      <c r="I183" s="3">
        <f>IF(ISERROR(VLOOKUP($A183,'[1]Gesamt'!$A$4:$AG$251,13)),"",VLOOKUP($A183,'[1]Gesamt'!$A$4:$AG$251,13))</f>
      </c>
      <c r="J183" s="3">
        <f>IF(ISERROR(VLOOKUP($A183,'[1]Gesamt'!$A$4:$AG$251,14)),"",VLOOKUP($A183,'[1]Gesamt'!$A$4:$AG$251,14))</f>
      </c>
      <c r="K183" s="16">
        <f>IF(OR(M183="",M183=99999),"",RANK(M183,M:M,1))</f>
      </c>
      <c r="L183" s="4">
        <v>382</v>
      </c>
      <c r="M183" s="17">
        <f>IF(J183="","",ROUND(J183,2))</f>
      </c>
    </row>
    <row r="184" spans="1:13" ht="12" customHeight="1">
      <c r="A184" s="15">
        <f>IF(AND('[1]Gesamt'!$D185="x",'[1]Gesamt'!$A185&lt;189,'[1]Gesamt'!E185="x"),'[1]Gesamt'!A185,"")</f>
      </c>
      <c r="B184" s="15">
        <f>IF(ISERROR(VLOOKUP($A184,'[1]Gesamt'!$A$4:$AG$251,2)),"",VLOOKUP($A184,'[1]Gesamt'!$A$4:$AG$251,2))</f>
      </c>
      <c r="C184" s="15">
        <f>IF(ISERROR(VLOOKUP($A184,'[1]Gesamt'!$A$4:$AG$251,3)),"",VLOOKUP($A184,'[1]Gesamt'!$A$4:$AG$251,3))</f>
      </c>
      <c r="D184" s="15">
        <f>IF(ISERROR(VLOOKUP($A184,'[1]Gesamt'!$A$4:$AG$251,29)),"",VLOOKUP($A184,'[1]Gesamt'!$A$4:$AG$251,29))</f>
      </c>
      <c r="E184" s="3">
        <f>IF(ISERROR(VLOOKUP($A184,'[1]Gesamt'!$A$4:$AG$251,9)),"",VLOOKUP($A184,'[1]Gesamt'!$A$4:$AG$251,9))</f>
      </c>
      <c r="F184" s="3">
        <f>IF(ISERROR(VLOOKUP($A184,'[1]Gesamt'!$A$4:$AG$251,10)),"",VLOOKUP($A184,'[1]Gesamt'!$A$4:$AG$251,10))</f>
      </c>
      <c r="G184" s="3">
        <f>IF(ISERROR(VLOOKUP($A184,'[1]Gesamt'!$A$4:$AG$251,11)),"",VLOOKUP($A184,'[1]Gesamt'!$A$4:$AG$251,11))</f>
      </c>
      <c r="H184" s="3">
        <f>IF(ISERROR(VLOOKUP($A184,'[1]Gesamt'!$A$4:$AG$251,12)),"",VLOOKUP($A184,'[1]Gesamt'!$A$4:$AG$251,12))</f>
      </c>
      <c r="I184" s="3">
        <f>IF(ISERROR(VLOOKUP($A184,'[1]Gesamt'!$A$4:$AG$251,13)),"",VLOOKUP($A184,'[1]Gesamt'!$A$4:$AG$251,13))</f>
      </c>
      <c r="J184" s="3">
        <f>IF(ISERROR(VLOOKUP($A184,'[1]Gesamt'!$A$4:$AG$251,14)),"",VLOOKUP($A184,'[1]Gesamt'!$A$4:$AG$251,14))</f>
      </c>
      <c r="K184" s="16">
        <f>IF(OR(M184="",M184=99999),"",RANK(M184,M:M,1))</f>
      </c>
      <c r="L184" s="4">
        <v>383</v>
      </c>
      <c r="M184" s="17">
        <f>IF(J184="","",ROUND(J184,2))</f>
      </c>
    </row>
    <row r="185" spans="1:13" ht="12" customHeight="1">
      <c r="A185" s="15">
        <f>IF(AND('[1]Gesamt'!$D186="x",'[1]Gesamt'!$A186&lt;189,'[1]Gesamt'!E186="x"),'[1]Gesamt'!A186,"")</f>
      </c>
      <c r="B185" s="15">
        <f>IF(ISERROR(VLOOKUP($A185,'[1]Gesamt'!$A$4:$AG$251,2)),"",VLOOKUP($A185,'[1]Gesamt'!$A$4:$AG$251,2))</f>
      </c>
      <c r="C185" s="15">
        <f>IF(ISERROR(VLOOKUP($A185,'[1]Gesamt'!$A$4:$AG$251,3)),"",VLOOKUP($A185,'[1]Gesamt'!$A$4:$AG$251,3))</f>
      </c>
      <c r="D185" s="15">
        <f>IF(ISERROR(VLOOKUP($A185,'[1]Gesamt'!$A$4:$AG$251,29)),"",VLOOKUP($A185,'[1]Gesamt'!$A$4:$AG$251,29))</f>
      </c>
      <c r="E185" s="3">
        <f>IF(ISERROR(VLOOKUP($A185,'[1]Gesamt'!$A$4:$AG$251,9)),"",VLOOKUP($A185,'[1]Gesamt'!$A$4:$AG$251,9))</f>
      </c>
      <c r="F185" s="3">
        <f>IF(ISERROR(VLOOKUP($A185,'[1]Gesamt'!$A$4:$AG$251,10)),"",VLOOKUP($A185,'[1]Gesamt'!$A$4:$AG$251,10))</f>
      </c>
      <c r="G185" s="3">
        <f>IF(ISERROR(VLOOKUP($A185,'[1]Gesamt'!$A$4:$AG$251,11)),"",VLOOKUP($A185,'[1]Gesamt'!$A$4:$AG$251,11))</f>
      </c>
      <c r="H185" s="3">
        <f>IF(ISERROR(VLOOKUP($A185,'[1]Gesamt'!$A$4:$AG$251,12)),"",VLOOKUP($A185,'[1]Gesamt'!$A$4:$AG$251,12))</f>
      </c>
      <c r="I185" s="3">
        <f>IF(ISERROR(VLOOKUP($A185,'[1]Gesamt'!$A$4:$AG$251,13)),"",VLOOKUP($A185,'[1]Gesamt'!$A$4:$AG$251,13))</f>
      </c>
      <c r="J185" s="3">
        <f>IF(ISERROR(VLOOKUP($A185,'[1]Gesamt'!$A$4:$AG$251,14)),"",VLOOKUP($A185,'[1]Gesamt'!$A$4:$AG$251,14))</f>
      </c>
      <c r="K185" s="16">
        <f>IF(OR(M185="",M185=99999),"",RANK(M185,M:M,1))</f>
      </c>
      <c r="L185" s="4">
        <v>384</v>
      </c>
      <c r="M185" s="17">
        <f>IF(J185="","",ROUND(J185,2))</f>
      </c>
    </row>
    <row r="186" spans="1:13" ht="12" customHeight="1">
      <c r="A186" s="15">
        <f>IF(AND('[1]Gesamt'!$D187="x",'[1]Gesamt'!$A187&lt;189,'[1]Gesamt'!E187="x"),'[1]Gesamt'!A187,"")</f>
      </c>
      <c r="B186" s="15">
        <f>IF(ISERROR(VLOOKUP($A186,'[1]Gesamt'!$A$4:$AG$251,2)),"",VLOOKUP($A186,'[1]Gesamt'!$A$4:$AG$251,2))</f>
      </c>
      <c r="C186" s="15">
        <f>IF(ISERROR(VLOOKUP($A186,'[1]Gesamt'!$A$4:$AG$251,3)),"",VLOOKUP($A186,'[1]Gesamt'!$A$4:$AG$251,3))</f>
      </c>
      <c r="D186" s="15">
        <f>IF(ISERROR(VLOOKUP($A186,'[1]Gesamt'!$A$4:$AG$251,29)),"",VLOOKUP($A186,'[1]Gesamt'!$A$4:$AG$251,29))</f>
      </c>
      <c r="E186" s="3">
        <f>IF(ISERROR(VLOOKUP($A186,'[1]Gesamt'!$A$4:$AG$251,9)),"",VLOOKUP($A186,'[1]Gesamt'!$A$4:$AG$251,9))</f>
      </c>
      <c r="F186" s="3">
        <f>IF(ISERROR(VLOOKUP($A186,'[1]Gesamt'!$A$4:$AG$251,10)),"",VLOOKUP($A186,'[1]Gesamt'!$A$4:$AG$251,10))</f>
      </c>
      <c r="G186" s="3">
        <f>IF(ISERROR(VLOOKUP($A186,'[1]Gesamt'!$A$4:$AG$251,11)),"",VLOOKUP($A186,'[1]Gesamt'!$A$4:$AG$251,11))</f>
      </c>
      <c r="H186" s="3">
        <f>IF(ISERROR(VLOOKUP($A186,'[1]Gesamt'!$A$4:$AG$251,12)),"",VLOOKUP($A186,'[1]Gesamt'!$A$4:$AG$251,12))</f>
      </c>
      <c r="I186" s="3">
        <f>IF(ISERROR(VLOOKUP($A186,'[1]Gesamt'!$A$4:$AG$251,13)),"",VLOOKUP($A186,'[1]Gesamt'!$A$4:$AG$251,13))</f>
      </c>
      <c r="J186" s="3">
        <f>IF(ISERROR(VLOOKUP($A186,'[1]Gesamt'!$A$4:$AG$251,14)),"",VLOOKUP($A186,'[1]Gesamt'!$A$4:$AG$251,14))</f>
      </c>
      <c r="K186" s="16">
        <f>IF(OR(M186="",M186=99999),"",RANK(M186,M:M,1))</f>
      </c>
      <c r="L186" s="4">
        <v>385</v>
      </c>
      <c r="M186" s="17">
        <f>IF(J186="","",ROUND(J186,2))</f>
      </c>
    </row>
    <row r="187" spans="1:13" ht="12" customHeight="1">
      <c r="A187" s="15">
        <f>IF(AND('[1]Gesamt'!$D188="x",'[1]Gesamt'!$A188&lt;189,'[1]Gesamt'!E188="x"),'[1]Gesamt'!A188,"")</f>
      </c>
      <c r="B187" s="15">
        <f>IF(ISERROR(VLOOKUP($A187,'[1]Gesamt'!$A$4:$AG$251,2)),"",VLOOKUP($A187,'[1]Gesamt'!$A$4:$AG$251,2))</f>
      </c>
      <c r="C187" s="15">
        <f>IF(ISERROR(VLOOKUP($A187,'[1]Gesamt'!$A$4:$AG$251,3)),"",VLOOKUP($A187,'[1]Gesamt'!$A$4:$AG$251,3))</f>
      </c>
      <c r="D187" s="15">
        <f>IF(ISERROR(VLOOKUP($A187,'[1]Gesamt'!$A$4:$AG$251,29)),"",VLOOKUP($A187,'[1]Gesamt'!$A$4:$AG$251,29))</f>
      </c>
      <c r="E187" s="3">
        <f>IF(ISERROR(VLOOKUP($A187,'[1]Gesamt'!$A$4:$AG$251,9)),"",VLOOKUP($A187,'[1]Gesamt'!$A$4:$AG$251,9))</f>
      </c>
      <c r="F187" s="3">
        <f>IF(ISERROR(VLOOKUP($A187,'[1]Gesamt'!$A$4:$AG$251,10)),"",VLOOKUP($A187,'[1]Gesamt'!$A$4:$AG$251,10))</f>
      </c>
      <c r="G187" s="3">
        <f>IF(ISERROR(VLOOKUP($A187,'[1]Gesamt'!$A$4:$AG$251,11)),"",VLOOKUP($A187,'[1]Gesamt'!$A$4:$AG$251,11))</f>
      </c>
      <c r="H187" s="3">
        <f>IF(ISERROR(VLOOKUP($A187,'[1]Gesamt'!$A$4:$AG$251,12)),"",VLOOKUP($A187,'[1]Gesamt'!$A$4:$AG$251,12))</f>
      </c>
      <c r="I187" s="3">
        <f>IF(ISERROR(VLOOKUP($A187,'[1]Gesamt'!$A$4:$AG$251,13)),"",VLOOKUP($A187,'[1]Gesamt'!$A$4:$AG$251,13))</f>
      </c>
      <c r="J187" s="3">
        <f>IF(ISERROR(VLOOKUP($A187,'[1]Gesamt'!$A$4:$AG$251,14)),"",VLOOKUP($A187,'[1]Gesamt'!$A$4:$AG$251,14))</f>
      </c>
      <c r="K187" s="16">
        <f>IF(OR(M187="",M187=99999),"",RANK(M187,M:M,1))</f>
      </c>
      <c r="L187" s="4">
        <v>386</v>
      </c>
      <c r="M187" s="17">
        <f>IF(J187="","",ROUND(J187,2))</f>
      </c>
    </row>
    <row r="188" spans="1:13" ht="12" customHeight="1">
      <c r="A188" s="15">
        <f>IF(AND('[1]Gesamt'!$D189="x",'[1]Gesamt'!$A189&lt;189,'[1]Gesamt'!E189="x"),'[1]Gesamt'!A189,"")</f>
      </c>
      <c r="B188" s="15">
        <f>IF(ISERROR(VLOOKUP($A188,'[1]Gesamt'!$A$4:$AG$251,2)),"",VLOOKUP($A188,'[1]Gesamt'!$A$4:$AG$251,2))</f>
      </c>
      <c r="C188" s="15">
        <f>IF(ISERROR(VLOOKUP($A188,'[1]Gesamt'!$A$4:$AG$251,3)),"",VLOOKUP($A188,'[1]Gesamt'!$A$4:$AG$251,3))</f>
      </c>
      <c r="D188" s="15">
        <f>IF(ISERROR(VLOOKUP($A188,'[1]Gesamt'!$A$4:$AG$251,29)),"",VLOOKUP($A188,'[1]Gesamt'!$A$4:$AG$251,29))</f>
      </c>
      <c r="E188" s="3">
        <f>IF(ISERROR(VLOOKUP($A188,'[1]Gesamt'!$A$4:$AG$251,9)),"",VLOOKUP($A188,'[1]Gesamt'!$A$4:$AG$251,9))</f>
      </c>
      <c r="F188" s="3">
        <f>IF(ISERROR(VLOOKUP($A188,'[1]Gesamt'!$A$4:$AG$251,10)),"",VLOOKUP($A188,'[1]Gesamt'!$A$4:$AG$251,10))</f>
      </c>
      <c r="G188" s="3">
        <f>IF(ISERROR(VLOOKUP($A188,'[1]Gesamt'!$A$4:$AG$251,11)),"",VLOOKUP($A188,'[1]Gesamt'!$A$4:$AG$251,11))</f>
      </c>
      <c r="H188" s="3">
        <f>IF(ISERROR(VLOOKUP($A188,'[1]Gesamt'!$A$4:$AG$251,12)),"",VLOOKUP($A188,'[1]Gesamt'!$A$4:$AG$251,12))</f>
      </c>
      <c r="I188" s="3">
        <f>IF(ISERROR(VLOOKUP($A188,'[1]Gesamt'!$A$4:$AG$251,13)),"",VLOOKUP($A188,'[1]Gesamt'!$A$4:$AG$251,13))</f>
      </c>
      <c r="J188" s="3">
        <f>IF(ISERROR(VLOOKUP($A188,'[1]Gesamt'!$A$4:$AG$251,14)),"",VLOOKUP($A188,'[1]Gesamt'!$A$4:$AG$251,14))</f>
      </c>
      <c r="K188" s="16">
        <f>IF(OR(M188="",M188=99999),"",RANK(M188,M:M,1))</f>
      </c>
      <c r="L188" s="4">
        <v>387</v>
      </c>
      <c r="M188" s="17">
        <f>IF(J188="","",ROUND(J188,2))</f>
      </c>
    </row>
    <row r="189" spans="1:13" ht="12" customHeight="1">
      <c r="A189" s="15">
        <f>IF(AND('[1]Gesamt'!$D190="x",'[1]Gesamt'!$A190&lt;189,'[1]Gesamt'!E190="x"),'[1]Gesamt'!A190,"")</f>
      </c>
      <c r="B189" s="15">
        <f>IF(ISERROR(VLOOKUP($A189,'[1]Gesamt'!$A$4:$AG$251,2)),"",VLOOKUP($A189,'[1]Gesamt'!$A$4:$AG$251,2))</f>
      </c>
      <c r="C189" s="15">
        <f>IF(ISERROR(VLOOKUP($A189,'[1]Gesamt'!$A$4:$AG$251,3)),"",VLOOKUP($A189,'[1]Gesamt'!$A$4:$AG$251,3))</f>
      </c>
      <c r="D189" s="15">
        <f>IF(ISERROR(VLOOKUP($A189,'[1]Gesamt'!$A$4:$AG$251,29)),"",VLOOKUP($A189,'[1]Gesamt'!$A$4:$AG$251,29))</f>
      </c>
      <c r="E189" s="3">
        <f>IF(ISERROR(VLOOKUP($A189,'[1]Gesamt'!$A$4:$AG$251,9)),"",VLOOKUP($A189,'[1]Gesamt'!$A$4:$AG$251,9))</f>
      </c>
      <c r="F189" s="3">
        <f>IF(ISERROR(VLOOKUP($A189,'[1]Gesamt'!$A$4:$AG$251,10)),"",VLOOKUP($A189,'[1]Gesamt'!$A$4:$AG$251,10))</f>
      </c>
      <c r="G189" s="3">
        <f>IF(ISERROR(VLOOKUP($A189,'[1]Gesamt'!$A$4:$AG$251,11)),"",VLOOKUP($A189,'[1]Gesamt'!$A$4:$AG$251,11))</f>
      </c>
      <c r="H189" s="3">
        <f>IF(ISERROR(VLOOKUP($A189,'[1]Gesamt'!$A$4:$AG$251,12)),"",VLOOKUP($A189,'[1]Gesamt'!$A$4:$AG$251,12))</f>
      </c>
      <c r="I189" s="3">
        <f>IF(ISERROR(VLOOKUP($A189,'[1]Gesamt'!$A$4:$AG$251,13)),"",VLOOKUP($A189,'[1]Gesamt'!$A$4:$AG$251,13))</f>
      </c>
      <c r="J189" s="3">
        <f>IF(ISERROR(VLOOKUP($A189,'[1]Gesamt'!$A$4:$AG$251,14)),"",VLOOKUP($A189,'[1]Gesamt'!$A$4:$AG$251,14))</f>
      </c>
      <c r="K189" s="16">
        <f>IF(OR(M189="",M189=99999),"",RANK(M189,M:M,1))</f>
      </c>
      <c r="L189" s="4">
        <v>388</v>
      </c>
      <c r="M189" s="17">
        <f>IF(J189="","",ROUND(J189,2))</f>
      </c>
    </row>
    <row r="190" spans="1:13" ht="12" customHeight="1">
      <c r="A190" s="15">
        <f>IF(AND('[1]Gesamt'!$D191="x",'[1]Gesamt'!$A191&lt;189,'[1]Gesamt'!E191="x"),'[1]Gesamt'!A191,"")</f>
      </c>
      <c r="B190" s="15">
        <f>IF(ISERROR(VLOOKUP($A190,'[1]Gesamt'!$A$4:$AG$251,2)),"",VLOOKUP($A190,'[1]Gesamt'!$A$4:$AG$251,2))</f>
      </c>
      <c r="C190" s="15">
        <f>IF(ISERROR(VLOOKUP($A190,'[1]Gesamt'!$A$4:$AG$251,3)),"",VLOOKUP($A190,'[1]Gesamt'!$A$4:$AG$251,3))</f>
      </c>
      <c r="D190" s="15">
        <f>IF(ISERROR(VLOOKUP($A190,'[1]Gesamt'!$A$4:$AG$251,29)),"",VLOOKUP($A190,'[1]Gesamt'!$A$4:$AG$251,29))</f>
      </c>
      <c r="E190" s="3">
        <f>IF(ISERROR(VLOOKUP($A190,'[1]Gesamt'!$A$4:$AG$251,9)),"",VLOOKUP($A190,'[1]Gesamt'!$A$4:$AG$251,9))</f>
      </c>
      <c r="F190" s="3">
        <f>IF(ISERROR(VLOOKUP($A190,'[1]Gesamt'!$A$4:$AG$251,10)),"",VLOOKUP($A190,'[1]Gesamt'!$A$4:$AG$251,10))</f>
      </c>
      <c r="G190" s="3">
        <f>IF(ISERROR(VLOOKUP($A190,'[1]Gesamt'!$A$4:$AG$251,11)),"",VLOOKUP($A190,'[1]Gesamt'!$A$4:$AG$251,11))</f>
      </c>
      <c r="H190" s="3">
        <f>IF(ISERROR(VLOOKUP($A190,'[1]Gesamt'!$A$4:$AG$251,12)),"",VLOOKUP($A190,'[1]Gesamt'!$A$4:$AG$251,12))</f>
      </c>
      <c r="I190" s="3">
        <f>IF(ISERROR(VLOOKUP($A190,'[1]Gesamt'!$A$4:$AG$251,13)),"",VLOOKUP($A190,'[1]Gesamt'!$A$4:$AG$251,13))</f>
      </c>
      <c r="J190" s="3">
        <f>IF(ISERROR(VLOOKUP($A190,'[1]Gesamt'!$A$4:$AG$251,14)),"",VLOOKUP($A190,'[1]Gesamt'!$A$4:$AG$251,14))</f>
      </c>
      <c r="K190" s="16">
        <f>IF(OR(M190="",M190=99999),"",RANK(M190,M:M,1))</f>
      </c>
      <c r="L190" s="4">
        <v>389</v>
      </c>
      <c r="M190" s="17">
        <f>IF(J190="","",ROUND(J190,2))</f>
      </c>
    </row>
    <row r="191" spans="1:13" ht="12" customHeight="1">
      <c r="A191" s="15">
        <f>IF(AND('[1]Gesamt'!$D192="x",'[1]Gesamt'!$A192&lt;189,'[1]Gesamt'!E192="x"),'[1]Gesamt'!A192,"")</f>
      </c>
      <c r="B191" s="15">
        <f>IF(ISERROR(VLOOKUP($A191,'[1]Gesamt'!$A$4:$AG$251,2)),"",VLOOKUP($A191,'[1]Gesamt'!$A$4:$AG$251,2))</f>
      </c>
      <c r="C191" s="15">
        <f>IF(ISERROR(VLOOKUP($A191,'[1]Gesamt'!$A$4:$AG$251,3)),"",VLOOKUP($A191,'[1]Gesamt'!$A$4:$AG$251,3))</f>
      </c>
      <c r="D191" s="15">
        <f>IF(ISERROR(VLOOKUP($A191,'[1]Gesamt'!$A$4:$AG$251,29)),"",VLOOKUP($A191,'[1]Gesamt'!$A$4:$AG$251,29))</f>
      </c>
      <c r="E191" s="3">
        <f>IF(ISERROR(VLOOKUP($A191,'[1]Gesamt'!$A$4:$AG$251,9)),"",VLOOKUP($A191,'[1]Gesamt'!$A$4:$AG$251,9))</f>
      </c>
      <c r="F191" s="3">
        <f>IF(ISERROR(VLOOKUP($A191,'[1]Gesamt'!$A$4:$AG$251,10)),"",VLOOKUP($A191,'[1]Gesamt'!$A$4:$AG$251,10))</f>
      </c>
      <c r="G191" s="3">
        <f>IF(ISERROR(VLOOKUP($A191,'[1]Gesamt'!$A$4:$AG$251,11)),"",VLOOKUP($A191,'[1]Gesamt'!$A$4:$AG$251,11))</f>
      </c>
      <c r="H191" s="3">
        <f>IF(ISERROR(VLOOKUP($A191,'[1]Gesamt'!$A$4:$AG$251,12)),"",VLOOKUP($A191,'[1]Gesamt'!$A$4:$AG$251,12))</f>
      </c>
      <c r="I191" s="3">
        <f>IF(ISERROR(VLOOKUP($A191,'[1]Gesamt'!$A$4:$AG$251,13)),"",VLOOKUP($A191,'[1]Gesamt'!$A$4:$AG$251,13))</f>
      </c>
      <c r="J191" s="3">
        <f>IF(ISERROR(VLOOKUP($A191,'[1]Gesamt'!$A$4:$AG$251,14)),"",VLOOKUP($A191,'[1]Gesamt'!$A$4:$AG$251,14))</f>
      </c>
      <c r="K191" s="16">
        <f>IF(OR(M191="",M191=99999),"",RANK(M191,M:M,1))</f>
      </c>
      <c r="L191" s="4">
        <v>390</v>
      </c>
      <c r="M191" s="17">
        <f>IF(J191="","",ROUND(J191,2))</f>
      </c>
    </row>
    <row r="192" spans="1:13" ht="12" customHeight="1">
      <c r="A192" s="15">
        <f>IF(AND('[1]Gesamt'!$D193="x",'[1]Gesamt'!$A193&lt;189,'[1]Gesamt'!E193="x"),'[1]Gesamt'!A193,"")</f>
      </c>
      <c r="B192" s="15">
        <f>IF(ISERROR(VLOOKUP($A192,'[1]Gesamt'!$A$4:$AG$251,2)),"",VLOOKUP($A192,'[1]Gesamt'!$A$4:$AG$251,2))</f>
      </c>
      <c r="C192" s="15">
        <f>IF(ISERROR(VLOOKUP($A192,'[1]Gesamt'!$A$4:$AG$251,3)),"",VLOOKUP($A192,'[1]Gesamt'!$A$4:$AG$251,3))</f>
      </c>
      <c r="D192" s="15">
        <f>IF(ISERROR(VLOOKUP($A192,'[1]Gesamt'!$A$4:$AG$251,29)),"",VLOOKUP($A192,'[1]Gesamt'!$A$4:$AG$251,29))</f>
      </c>
      <c r="E192" s="3">
        <f>IF(ISERROR(VLOOKUP($A192,'[1]Gesamt'!$A$4:$AG$251,9)),"",VLOOKUP($A192,'[1]Gesamt'!$A$4:$AG$251,9))</f>
      </c>
      <c r="F192" s="3">
        <f>IF(ISERROR(VLOOKUP($A192,'[1]Gesamt'!$A$4:$AG$251,10)),"",VLOOKUP($A192,'[1]Gesamt'!$A$4:$AG$251,10))</f>
      </c>
      <c r="G192" s="3">
        <f>IF(ISERROR(VLOOKUP($A192,'[1]Gesamt'!$A$4:$AG$251,11)),"",VLOOKUP($A192,'[1]Gesamt'!$A$4:$AG$251,11))</f>
      </c>
      <c r="H192" s="3">
        <f>IF(ISERROR(VLOOKUP($A192,'[1]Gesamt'!$A$4:$AG$251,12)),"",VLOOKUP($A192,'[1]Gesamt'!$A$4:$AG$251,12))</f>
      </c>
      <c r="I192" s="3">
        <f>IF(ISERROR(VLOOKUP($A192,'[1]Gesamt'!$A$4:$AG$251,13)),"",VLOOKUP($A192,'[1]Gesamt'!$A$4:$AG$251,13))</f>
      </c>
      <c r="J192" s="3">
        <f>IF(ISERROR(VLOOKUP($A192,'[1]Gesamt'!$A$4:$AG$251,14)),"",VLOOKUP($A192,'[1]Gesamt'!$A$4:$AG$251,14))</f>
      </c>
      <c r="K192" s="16">
        <f>IF(OR(M192="",M192=99999),"",RANK(M192,M:M,1))</f>
      </c>
      <c r="L192" s="4">
        <v>391</v>
      </c>
      <c r="M192" s="17">
        <f>IF(J192="","",ROUND(J192,2))</f>
      </c>
    </row>
    <row r="193" spans="1:13" ht="12" customHeight="1">
      <c r="A193" s="15">
        <f>IF(AND('[1]Gesamt'!$D194="x",'[1]Gesamt'!$A194&lt;189,'[1]Gesamt'!E194="x"),'[1]Gesamt'!A194,"")</f>
      </c>
      <c r="B193" s="15">
        <f>IF(ISERROR(VLOOKUP($A193,'[1]Gesamt'!$A$4:$AG$251,2)),"",VLOOKUP($A193,'[1]Gesamt'!$A$4:$AG$251,2))</f>
      </c>
      <c r="C193" s="15">
        <f>IF(ISERROR(VLOOKUP($A193,'[1]Gesamt'!$A$4:$AG$251,3)),"",VLOOKUP($A193,'[1]Gesamt'!$A$4:$AG$251,3))</f>
      </c>
      <c r="D193" s="15">
        <f>IF(ISERROR(VLOOKUP($A193,'[1]Gesamt'!$A$4:$AG$251,29)),"",VLOOKUP($A193,'[1]Gesamt'!$A$4:$AG$251,29))</f>
      </c>
      <c r="E193" s="3">
        <f>IF(ISERROR(VLOOKUP($A193,'[1]Gesamt'!$A$4:$AG$251,9)),"",VLOOKUP($A193,'[1]Gesamt'!$A$4:$AG$251,9))</f>
      </c>
      <c r="F193" s="3">
        <f>IF(ISERROR(VLOOKUP($A193,'[1]Gesamt'!$A$4:$AG$251,10)),"",VLOOKUP($A193,'[1]Gesamt'!$A$4:$AG$251,10))</f>
      </c>
      <c r="G193" s="3">
        <f>IF(ISERROR(VLOOKUP($A193,'[1]Gesamt'!$A$4:$AG$251,11)),"",VLOOKUP($A193,'[1]Gesamt'!$A$4:$AG$251,11))</f>
      </c>
      <c r="H193" s="3">
        <f>IF(ISERROR(VLOOKUP($A193,'[1]Gesamt'!$A$4:$AG$251,12)),"",VLOOKUP($A193,'[1]Gesamt'!$A$4:$AG$251,12))</f>
      </c>
      <c r="I193" s="3">
        <f>IF(ISERROR(VLOOKUP($A193,'[1]Gesamt'!$A$4:$AG$251,13)),"",VLOOKUP($A193,'[1]Gesamt'!$A$4:$AG$251,13))</f>
      </c>
      <c r="J193" s="3">
        <f>IF(ISERROR(VLOOKUP($A193,'[1]Gesamt'!$A$4:$AG$251,14)),"",VLOOKUP($A193,'[1]Gesamt'!$A$4:$AG$251,14))</f>
      </c>
      <c r="K193" s="16">
        <f>IF(OR(M193="",M193=99999),"",RANK(M193,M:M,1))</f>
      </c>
      <c r="L193" s="4">
        <v>392</v>
      </c>
      <c r="M193" s="17">
        <f>IF(J193="","",ROUND(J193,2))</f>
      </c>
    </row>
    <row r="194" spans="1:13" ht="12" customHeight="1">
      <c r="A194" s="15">
        <f>IF(AND('[1]Gesamt'!$D195="x",'[1]Gesamt'!$A195&lt;189,'[1]Gesamt'!E195="x"),'[1]Gesamt'!A195,"")</f>
      </c>
      <c r="B194" s="15">
        <f>IF(ISERROR(VLOOKUP($A194,'[1]Gesamt'!$A$4:$AG$251,2)),"",VLOOKUP($A194,'[1]Gesamt'!$A$4:$AG$251,2))</f>
      </c>
      <c r="C194" s="15">
        <f>IF(ISERROR(VLOOKUP($A194,'[1]Gesamt'!$A$4:$AG$251,3)),"",VLOOKUP($A194,'[1]Gesamt'!$A$4:$AG$251,3))</f>
      </c>
      <c r="D194" s="15">
        <f>IF(ISERROR(VLOOKUP($A194,'[1]Gesamt'!$A$4:$AG$251,29)),"",VLOOKUP($A194,'[1]Gesamt'!$A$4:$AG$251,29))</f>
      </c>
      <c r="E194" s="3">
        <f>IF(ISERROR(VLOOKUP($A194,'[1]Gesamt'!$A$4:$AG$251,9)),"",VLOOKUP($A194,'[1]Gesamt'!$A$4:$AG$251,9))</f>
      </c>
      <c r="F194" s="3">
        <f>IF(ISERROR(VLOOKUP($A194,'[1]Gesamt'!$A$4:$AG$251,10)),"",VLOOKUP($A194,'[1]Gesamt'!$A$4:$AG$251,10))</f>
      </c>
      <c r="G194" s="3">
        <f>IF(ISERROR(VLOOKUP($A194,'[1]Gesamt'!$A$4:$AG$251,11)),"",VLOOKUP($A194,'[1]Gesamt'!$A$4:$AG$251,11))</f>
      </c>
      <c r="H194" s="3">
        <f>IF(ISERROR(VLOOKUP($A194,'[1]Gesamt'!$A$4:$AG$251,12)),"",VLOOKUP($A194,'[1]Gesamt'!$A$4:$AG$251,12))</f>
      </c>
      <c r="I194" s="3">
        <f>IF(ISERROR(VLOOKUP($A194,'[1]Gesamt'!$A$4:$AG$251,13)),"",VLOOKUP($A194,'[1]Gesamt'!$A$4:$AG$251,13))</f>
      </c>
      <c r="J194" s="3">
        <f>IF(ISERROR(VLOOKUP($A194,'[1]Gesamt'!$A$4:$AG$251,14)),"",VLOOKUP($A194,'[1]Gesamt'!$A$4:$AG$251,14))</f>
      </c>
      <c r="K194" s="16">
        <f>IF(OR(M194="",M194=99999),"",RANK(M194,M:M,1))</f>
      </c>
      <c r="L194" s="4">
        <v>393</v>
      </c>
      <c r="M194" s="17">
        <f>IF(J194="","",ROUND(J194,2))</f>
      </c>
    </row>
    <row r="195" spans="1:13" ht="12" customHeight="1">
      <c r="A195" s="15">
        <f>IF(AND('[1]Gesamt'!$D196="x",'[1]Gesamt'!$A196&lt;189,'[1]Gesamt'!E196="x"),'[1]Gesamt'!A196,"")</f>
      </c>
      <c r="B195" s="15">
        <f>IF(ISERROR(VLOOKUP($A195,'[1]Gesamt'!$A$4:$AG$251,2)),"",VLOOKUP($A195,'[1]Gesamt'!$A$4:$AG$251,2))</f>
      </c>
      <c r="C195" s="15">
        <f>IF(ISERROR(VLOOKUP($A195,'[1]Gesamt'!$A$4:$AG$251,3)),"",VLOOKUP($A195,'[1]Gesamt'!$A$4:$AG$251,3))</f>
      </c>
      <c r="D195" s="15">
        <f>IF(ISERROR(VLOOKUP($A195,'[1]Gesamt'!$A$4:$AG$251,29)),"",VLOOKUP($A195,'[1]Gesamt'!$A$4:$AG$251,29))</f>
      </c>
      <c r="E195" s="3">
        <f>IF(ISERROR(VLOOKUP($A195,'[1]Gesamt'!$A$4:$AG$251,9)),"",VLOOKUP($A195,'[1]Gesamt'!$A$4:$AG$251,9))</f>
      </c>
      <c r="F195" s="3">
        <f>IF(ISERROR(VLOOKUP($A195,'[1]Gesamt'!$A$4:$AG$251,10)),"",VLOOKUP($A195,'[1]Gesamt'!$A$4:$AG$251,10))</f>
      </c>
      <c r="G195" s="3">
        <f>IF(ISERROR(VLOOKUP($A195,'[1]Gesamt'!$A$4:$AG$251,11)),"",VLOOKUP($A195,'[1]Gesamt'!$A$4:$AG$251,11))</f>
      </c>
      <c r="H195" s="3">
        <f>IF(ISERROR(VLOOKUP($A195,'[1]Gesamt'!$A$4:$AG$251,12)),"",VLOOKUP($A195,'[1]Gesamt'!$A$4:$AG$251,12))</f>
      </c>
      <c r="I195" s="3">
        <f>IF(ISERROR(VLOOKUP($A195,'[1]Gesamt'!$A$4:$AG$251,13)),"",VLOOKUP($A195,'[1]Gesamt'!$A$4:$AG$251,13))</f>
      </c>
      <c r="J195" s="3">
        <f>IF(ISERROR(VLOOKUP($A195,'[1]Gesamt'!$A$4:$AG$251,14)),"",VLOOKUP($A195,'[1]Gesamt'!$A$4:$AG$251,14))</f>
      </c>
      <c r="K195" s="16">
        <f>IF(OR(M195="",M195=99999),"",RANK(M195,M:M,1))</f>
      </c>
      <c r="L195" s="4">
        <v>394</v>
      </c>
      <c r="M195" s="17">
        <f>IF(J195="","",ROUND(J195,2))</f>
      </c>
    </row>
    <row r="196" spans="1:13" ht="12" customHeight="1">
      <c r="A196" s="15">
        <f>IF(AND('[1]Gesamt'!$D197="x",'[1]Gesamt'!$A197&lt;189,'[1]Gesamt'!E197="x"),'[1]Gesamt'!A197,"")</f>
      </c>
      <c r="B196" s="15">
        <f>IF(ISERROR(VLOOKUP($A196,'[1]Gesamt'!$A$4:$AG$251,2)),"",VLOOKUP($A196,'[1]Gesamt'!$A$4:$AG$251,2))</f>
      </c>
      <c r="C196" s="15">
        <f>IF(ISERROR(VLOOKUP($A196,'[1]Gesamt'!$A$4:$AG$251,3)),"",VLOOKUP($A196,'[1]Gesamt'!$A$4:$AG$251,3))</f>
      </c>
      <c r="D196" s="15">
        <f>IF(ISERROR(VLOOKUP($A196,'[1]Gesamt'!$A$4:$AG$251,29)),"",VLOOKUP($A196,'[1]Gesamt'!$A$4:$AG$251,29))</f>
      </c>
      <c r="E196" s="3">
        <f>IF(ISERROR(VLOOKUP($A196,'[1]Gesamt'!$A$4:$AG$251,9)),"",VLOOKUP($A196,'[1]Gesamt'!$A$4:$AG$251,9))</f>
      </c>
      <c r="F196" s="3">
        <f>IF(ISERROR(VLOOKUP($A196,'[1]Gesamt'!$A$4:$AG$251,10)),"",VLOOKUP($A196,'[1]Gesamt'!$A$4:$AG$251,10))</f>
      </c>
      <c r="G196" s="3">
        <f>IF(ISERROR(VLOOKUP($A196,'[1]Gesamt'!$A$4:$AG$251,11)),"",VLOOKUP($A196,'[1]Gesamt'!$A$4:$AG$251,11))</f>
      </c>
      <c r="H196" s="3">
        <f>IF(ISERROR(VLOOKUP($A196,'[1]Gesamt'!$A$4:$AG$251,12)),"",VLOOKUP($A196,'[1]Gesamt'!$A$4:$AG$251,12))</f>
      </c>
      <c r="I196" s="3">
        <f>IF(ISERROR(VLOOKUP($A196,'[1]Gesamt'!$A$4:$AG$251,13)),"",VLOOKUP($A196,'[1]Gesamt'!$A$4:$AG$251,13))</f>
      </c>
      <c r="J196" s="3">
        <f>IF(ISERROR(VLOOKUP($A196,'[1]Gesamt'!$A$4:$AG$251,14)),"",VLOOKUP($A196,'[1]Gesamt'!$A$4:$AG$251,14))</f>
      </c>
      <c r="K196" s="16">
        <f>IF(OR(M196="",M196=99999),"",RANK(M196,M:M,1))</f>
      </c>
      <c r="L196" s="4">
        <v>395</v>
      </c>
      <c r="M196" s="17">
        <f>IF(J196="","",ROUND(J196,2))</f>
      </c>
    </row>
    <row r="197" spans="1:13" ht="12" customHeight="1">
      <c r="A197" s="15">
        <f>IF(AND('[1]Gesamt'!$D198="x",'[1]Gesamt'!$A198&lt;189,'[1]Gesamt'!E198="x"),'[1]Gesamt'!A198,"")</f>
      </c>
      <c r="B197" s="15">
        <f>IF(ISERROR(VLOOKUP($A197,'[1]Gesamt'!$A$4:$AG$251,2)),"",VLOOKUP($A197,'[1]Gesamt'!$A$4:$AG$251,2))</f>
      </c>
      <c r="C197" s="15">
        <f>IF(ISERROR(VLOOKUP($A197,'[1]Gesamt'!$A$4:$AG$251,3)),"",VLOOKUP($A197,'[1]Gesamt'!$A$4:$AG$251,3))</f>
      </c>
      <c r="D197" s="15">
        <f>IF(ISERROR(VLOOKUP($A197,'[1]Gesamt'!$A$4:$AG$251,29)),"",VLOOKUP($A197,'[1]Gesamt'!$A$4:$AG$251,29))</f>
      </c>
      <c r="E197" s="3">
        <f>IF(ISERROR(VLOOKUP($A197,'[1]Gesamt'!$A$4:$AG$251,9)),"",VLOOKUP($A197,'[1]Gesamt'!$A$4:$AG$251,9))</f>
      </c>
      <c r="F197" s="3">
        <f>IF(ISERROR(VLOOKUP($A197,'[1]Gesamt'!$A$4:$AG$251,10)),"",VLOOKUP($A197,'[1]Gesamt'!$A$4:$AG$251,10))</f>
      </c>
      <c r="G197" s="3">
        <f>IF(ISERROR(VLOOKUP($A197,'[1]Gesamt'!$A$4:$AG$251,11)),"",VLOOKUP($A197,'[1]Gesamt'!$A$4:$AG$251,11))</f>
      </c>
      <c r="H197" s="3">
        <f>IF(ISERROR(VLOOKUP($A197,'[1]Gesamt'!$A$4:$AG$251,12)),"",VLOOKUP($A197,'[1]Gesamt'!$A$4:$AG$251,12))</f>
      </c>
      <c r="I197" s="3">
        <f>IF(ISERROR(VLOOKUP($A197,'[1]Gesamt'!$A$4:$AG$251,13)),"",VLOOKUP($A197,'[1]Gesamt'!$A$4:$AG$251,13))</f>
      </c>
      <c r="J197" s="3">
        <f>IF(ISERROR(VLOOKUP($A197,'[1]Gesamt'!$A$4:$AG$251,14)),"",VLOOKUP($A197,'[1]Gesamt'!$A$4:$AG$251,14))</f>
      </c>
      <c r="K197" s="16">
        <f>IF(OR(M197="",M197=99999),"",RANK(M197,M:M,1))</f>
      </c>
      <c r="L197" s="4">
        <v>396</v>
      </c>
      <c r="M197" s="17">
        <f>IF(J197="","",ROUND(J197,2))</f>
      </c>
    </row>
    <row r="198" spans="1:13" ht="12" customHeight="1">
      <c r="A198" s="15">
        <f>IF(AND('[1]Gesamt'!$D199="x",'[1]Gesamt'!$A199&lt;189,'[1]Gesamt'!E199="x"),'[1]Gesamt'!A199,"")</f>
      </c>
      <c r="B198" s="15">
        <f>IF(ISERROR(VLOOKUP($A198,'[1]Gesamt'!$A$4:$AG$251,2)),"",VLOOKUP($A198,'[1]Gesamt'!$A$4:$AG$251,2))</f>
      </c>
      <c r="C198" s="15">
        <f>IF(ISERROR(VLOOKUP($A198,'[1]Gesamt'!$A$4:$AG$251,3)),"",VLOOKUP($A198,'[1]Gesamt'!$A$4:$AG$251,3))</f>
      </c>
      <c r="D198" s="15">
        <f>IF(ISERROR(VLOOKUP($A198,'[1]Gesamt'!$A$4:$AG$251,29)),"",VLOOKUP($A198,'[1]Gesamt'!$A$4:$AG$251,29))</f>
      </c>
      <c r="E198" s="3">
        <f>IF(ISERROR(VLOOKUP($A198,'[1]Gesamt'!$A$4:$AG$251,9)),"",VLOOKUP($A198,'[1]Gesamt'!$A$4:$AG$251,9))</f>
      </c>
      <c r="F198" s="3">
        <f>IF(ISERROR(VLOOKUP($A198,'[1]Gesamt'!$A$4:$AG$251,10)),"",VLOOKUP($A198,'[1]Gesamt'!$A$4:$AG$251,10))</f>
      </c>
      <c r="G198" s="3">
        <f>IF(ISERROR(VLOOKUP($A198,'[1]Gesamt'!$A$4:$AG$251,11)),"",VLOOKUP($A198,'[1]Gesamt'!$A$4:$AG$251,11))</f>
      </c>
      <c r="H198" s="3">
        <f>IF(ISERROR(VLOOKUP($A198,'[1]Gesamt'!$A$4:$AG$251,12)),"",VLOOKUP($A198,'[1]Gesamt'!$A$4:$AG$251,12))</f>
      </c>
      <c r="I198" s="3">
        <f>IF(ISERROR(VLOOKUP($A198,'[1]Gesamt'!$A$4:$AG$251,13)),"",VLOOKUP($A198,'[1]Gesamt'!$A$4:$AG$251,13))</f>
      </c>
      <c r="J198" s="3">
        <f>IF(ISERROR(VLOOKUP($A198,'[1]Gesamt'!$A$4:$AG$251,14)),"",VLOOKUP($A198,'[1]Gesamt'!$A$4:$AG$251,14))</f>
      </c>
      <c r="K198" s="16">
        <f>IF(OR(M198="",M198=99999),"",RANK(M198,M:M,1))</f>
      </c>
      <c r="L198" s="4">
        <v>397</v>
      </c>
      <c r="M198" s="17">
        <f>IF(J198="","",ROUND(J198,2))</f>
      </c>
    </row>
    <row r="199" spans="1:13" ht="12" customHeight="1">
      <c r="A199" s="15">
        <f>IF(AND('[1]Gesamt'!$D200="x",'[1]Gesamt'!$A200&lt;189,'[1]Gesamt'!E200="x"),'[1]Gesamt'!A200,"")</f>
      </c>
      <c r="B199" s="15">
        <f>IF(ISERROR(VLOOKUP($A199,'[1]Gesamt'!$A$4:$AG$251,2)),"",VLOOKUP($A199,'[1]Gesamt'!$A$4:$AG$251,2))</f>
      </c>
      <c r="C199" s="15">
        <f>IF(ISERROR(VLOOKUP($A199,'[1]Gesamt'!$A$4:$AG$251,3)),"",VLOOKUP($A199,'[1]Gesamt'!$A$4:$AG$251,3))</f>
      </c>
      <c r="D199" s="15">
        <f>IF(ISERROR(VLOOKUP($A199,'[1]Gesamt'!$A$4:$AG$251,29)),"",VLOOKUP($A199,'[1]Gesamt'!$A$4:$AG$251,29))</f>
      </c>
      <c r="E199" s="3">
        <f>IF(ISERROR(VLOOKUP($A199,'[1]Gesamt'!$A$4:$AG$251,9)),"",VLOOKUP($A199,'[1]Gesamt'!$A$4:$AG$251,9))</f>
      </c>
      <c r="F199" s="3">
        <f>IF(ISERROR(VLOOKUP($A199,'[1]Gesamt'!$A$4:$AG$251,10)),"",VLOOKUP($A199,'[1]Gesamt'!$A$4:$AG$251,10))</f>
      </c>
      <c r="G199" s="3">
        <f>IF(ISERROR(VLOOKUP($A199,'[1]Gesamt'!$A$4:$AG$251,11)),"",VLOOKUP($A199,'[1]Gesamt'!$A$4:$AG$251,11))</f>
      </c>
      <c r="H199" s="3">
        <f>IF(ISERROR(VLOOKUP($A199,'[1]Gesamt'!$A$4:$AG$251,12)),"",VLOOKUP($A199,'[1]Gesamt'!$A$4:$AG$251,12))</f>
      </c>
      <c r="I199" s="3">
        <f>IF(ISERROR(VLOOKUP($A199,'[1]Gesamt'!$A$4:$AG$251,13)),"",VLOOKUP($A199,'[1]Gesamt'!$A$4:$AG$251,13))</f>
      </c>
      <c r="J199" s="3">
        <f>IF(ISERROR(VLOOKUP($A199,'[1]Gesamt'!$A$4:$AG$251,14)),"",VLOOKUP($A199,'[1]Gesamt'!$A$4:$AG$251,14))</f>
      </c>
      <c r="K199" s="16">
        <f>IF(OR(M199="",M199=99999),"",RANK(M199,M:M,1))</f>
      </c>
      <c r="L199" s="4">
        <v>398</v>
      </c>
      <c r="M199" s="17">
        <f>IF(J199="","",ROUND(J199,2))</f>
      </c>
    </row>
    <row r="200" spans="1:13" ht="12" customHeight="1">
      <c r="A200" s="15">
        <f>IF(AND('[1]Gesamt'!$D201="x",'[1]Gesamt'!$A201&lt;189,'[1]Gesamt'!E201="x"),'[1]Gesamt'!A201,"")</f>
      </c>
      <c r="B200" s="15">
        <f>IF(ISERROR(VLOOKUP($A200,'[1]Gesamt'!$A$4:$AG$251,2)),"",VLOOKUP($A200,'[1]Gesamt'!$A$4:$AG$251,2))</f>
      </c>
      <c r="C200" s="15">
        <f>IF(ISERROR(VLOOKUP($A200,'[1]Gesamt'!$A$4:$AG$251,3)),"",VLOOKUP($A200,'[1]Gesamt'!$A$4:$AG$251,3))</f>
      </c>
      <c r="D200" s="15">
        <f>IF(ISERROR(VLOOKUP($A200,'[1]Gesamt'!$A$4:$AG$251,29)),"",VLOOKUP($A200,'[1]Gesamt'!$A$4:$AG$251,29))</f>
      </c>
      <c r="E200" s="3">
        <f>IF(ISERROR(VLOOKUP($A200,'[1]Gesamt'!$A$4:$AG$251,9)),"",VLOOKUP($A200,'[1]Gesamt'!$A$4:$AG$251,9))</f>
      </c>
      <c r="F200" s="3">
        <f>IF(ISERROR(VLOOKUP($A200,'[1]Gesamt'!$A$4:$AG$251,10)),"",VLOOKUP($A200,'[1]Gesamt'!$A$4:$AG$251,10))</f>
      </c>
      <c r="G200" s="3">
        <f>IF(ISERROR(VLOOKUP($A200,'[1]Gesamt'!$A$4:$AG$251,11)),"",VLOOKUP($A200,'[1]Gesamt'!$A$4:$AG$251,11))</f>
      </c>
      <c r="H200" s="3">
        <f>IF(ISERROR(VLOOKUP($A200,'[1]Gesamt'!$A$4:$AG$251,12)),"",VLOOKUP($A200,'[1]Gesamt'!$A$4:$AG$251,12))</f>
      </c>
      <c r="I200" s="3">
        <f>IF(ISERROR(VLOOKUP($A200,'[1]Gesamt'!$A$4:$AG$251,13)),"",VLOOKUP($A200,'[1]Gesamt'!$A$4:$AG$251,13))</f>
      </c>
      <c r="J200" s="3">
        <f>IF(ISERROR(VLOOKUP($A200,'[1]Gesamt'!$A$4:$AG$251,14)),"",VLOOKUP($A200,'[1]Gesamt'!$A$4:$AG$251,14))</f>
      </c>
      <c r="K200" s="16">
        <f>IF(OR(M200="",M200=99999),"",RANK(M200,M:M,1))</f>
      </c>
      <c r="L200" s="4">
        <v>399</v>
      </c>
      <c r="M200" s="17">
        <f>IF(J200="","",ROUND(J200,2))</f>
      </c>
    </row>
    <row r="201" spans="1:13" ht="12" customHeight="1">
      <c r="A201" s="15">
        <f>IF(AND('[1]Gesamt'!$D202="x",'[1]Gesamt'!$A202&lt;189,'[1]Gesamt'!E202="x"),'[1]Gesamt'!A202,"")</f>
      </c>
      <c r="B201" s="15">
        <f>IF(ISERROR(VLOOKUP($A201,'[1]Gesamt'!$A$4:$AG$251,2)),"",VLOOKUP($A201,'[1]Gesamt'!$A$4:$AG$251,2))</f>
      </c>
      <c r="C201" s="15">
        <f>IF(ISERROR(VLOOKUP($A201,'[1]Gesamt'!$A$4:$AG$251,3)),"",VLOOKUP($A201,'[1]Gesamt'!$A$4:$AG$251,3))</f>
      </c>
      <c r="D201" s="15">
        <f>IF(ISERROR(VLOOKUP($A201,'[1]Gesamt'!$A$4:$AG$251,29)),"",VLOOKUP($A201,'[1]Gesamt'!$A$4:$AG$251,29))</f>
      </c>
      <c r="E201" s="3">
        <f>IF(ISERROR(VLOOKUP($A201,'[1]Gesamt'!$A$4:$AG$251,9)),"",VLOOKUP($A201,'[1]Gesamt'!$A$4:$AG$251,9))</f>
      </c>
      <c r="F201" s="3">
        <f>IF(ISERROR(VLOOKUP($A201,'[1]Gesamt'!$A$4:$AG$251,10)),"",VLOOKUP($A201,'[1]Gesamt'!$A$4:$AG$251,10))</f>
      </c>
      <c r="G201" s="3">
        <f>IF(ISERROR(VLOOKUP($A201,'[1]Gesamt'!$A$4:$AG$251,11)),"",VLOOKUP($A201,'[1]Gesamt'!$A$4:$AG$251,11))</f>
      </c>
      <c r="H201" s="3">
        <f>IF(ISERROR(VLOOKUP($A201,'[1]Gesamt'!$A$4:$AG$251,12)),"",VLOOKUP($A201,'[1]Gesamt'!$A$4:$AG$251,12))</f>
      </c>
      <c r="I201" s="3">
        <f>IF(ISERROR(VLOOKUP($A201,'[1]Gesamt'!$A$4:$AG$251,13)),"",VLOOKUP($A201,'[1]Gesamt'!$A$4:$AG$251,13))</f>
      </c>
      <c r="J201" s="3">
        <f>IF(ISERROR(VLOOKUP($A201,'[1]Gesamt'!$A$4:$AG$251,14)),"",VLOOKUP($A201,'[1]Gesamt'!$A$4:$AG$251,14))</f>
      </c>
      <c r="K201" s="16">
        <f>IF(OR(M201="",M201=99999),"",RANK(M201,M:M,1))</f>
      </c>
      <c r="L201" s="4">
        <v>400</v>
      </c>
      <c r="M201" s="17">
        <f>IF(J201="","",ROUND(J201,2))</f>
      </c>
    </row>
    <row r="202" spans="1:13" ht="12" customHeight="1">
      <c r="A202" s="15">
        <f>IF(AND('[1]Gesamt'!$D203="x",'[1]Gesamt'!$A203&lt;189,'[1]Gesamt'!E203="x"),'[1]Gesamt'!A203,"")</f>
      </c>
      <c r="B202" s="15">
        <f>IF(ISERROR(VLOOKUP($A202,'[1]Gesamt'!$A$4:$AG$251,2)),"",VLOOKUP($A202,'[1]Gesamt'!$A$4:$AG$251,2))</f>
      </c>
      <c r="C202" s="15">
        <f>IF(ISERROR(VLOOKUP($A202,'[1]Gesamt'!$A$4:$AG$251,3)),"",VLOOKUP($A202,'[1]Gesamt'!$A$4:$AG$251,3))</f>
      </c>
      <c r="D202" s="15">
        <f>IF(ISERROR(VLOOKUP($A202,'[1]Gesamt'!$A$4:$AG$251,29)),"",VLOOKUP($A202,'[1]Gesamt'!$A$4:$AG$251,29))</f>
      </c>
      <c r="E202" s="3">
        <f>IF(ISERROR(VLOOKUP($A202,'[1]Gesamt'!$A$4:$AG$251,9)),"",VLOOKUP($A202,'[1]Gesamt'!$A$4:$AG$251,9))</f>
      </c>
      <c r="F202" s="3">
        <f>IF(ISERROR(VLOOKUP($A202,'[1]Gesamt'!$A$4:$AG$251,10)),"",VLOOKUP($A202,'[1]Gesamt'!$A$4:$AG$251,10))</f>
      </c>
      <c r="G202" s="3">
        <f>IF(ISERROR(VLOOKUP($A202,'[1]Gesamt'!$A$4:$AG$251,11)),"",VLOOKUP($A202,'[1]Gesamt'!$A$4:$AG$251,11))</f>
      </c>
      <c r="H202" s="3">
        <f>IF(ISERROR(VLOOKUP($A202,'[1]Gesamt'!$A$4:$AG$251,12)),"",VLOOKUP($A202,'[1]Gesamt'!$A$4:$AG$251,12))</f>
      </c>
      <c r="I202" s="3">
        <f>IF(ISERROR(VLOOKUP($A202,'[1]Gesamt'!$A$4:$AG$251,13)),"",VLOOKUP($A202,'[1]Gesamt'!$A$4:$AG$251,13))</f>
      </c>
      <c r="J202" s="3">
        <f>IF(ISERROR(VLOOKUP($A202,'[1]Gesamt'!$A$4:$AG$251,14)),"",VLOOKUP($A202,'[1]Gesamt'!$A$4:$AG$251,14))</f>
      </c>
      <c r="K202" s="16">
        <f>IF(OR(M202="",M202=99999),"",RANK(M202,M:M,1))</f>
      </c>
      <c r="L202" s="4">
        <v>401</v>
      </c>
      <c r="M202" s="17">
        <f>IF(J202="","",ROUND(J202,2))</f>
      </c>
    </row>
    <row r="203" spans="1:13" ht="12" customHeight="1">
      <c r="A203" s="15">
        <f>IF(AND('[1]Gesamt'!$D204="x",'[1]Gesamt'!$A204&lt;189,'[1]Gesamt'!E204="x"),'[1]Gesamt'!A204,"")</f>
      </c>
      <c r="B203" s="15">
        <f>IF(ISERROR(VLOOKUP($A203,'[1]Gesamt'!$A$4:$AG$251,2)),"",VLOOKUP($A203,'[1]Gesamt'!$A$4:$AG$251,2))</f>
      </c>
      <c r="C203" s="15">
        <f>IF(ISERROR(VLOOKUP($A203,'[1]Gesamt'!$A$4:$AG$251,3)),"",VLOOKUP($A203,'[1]Gesamt'!$A$4:$AG$251,3))</f>
      </c>
      <c r="D203" s="15">
        <f>IF(ISERROR(VLOOKUP($A203,'[1]Gesamt'!$A$4:$AG$251,29)),"",VLOOKUP($A203,'[1]Gesamt'!$A$4:$AG$251,29))</f>
      </c>
      <c r="E203" s="3">
        <f>IF(ISERROR(VLOOKUP($A203,'[1]Gesamt'!$A$4:$AG$251,9)),"",VLOOKUP($A203,'[1]Gesamt'!$A$4:$AG$251,9))</f>
      </c>
      <c r="F203" s="3">
        <f>IF(ISERROR(VLOOKUP($A203,'[1]Gesamt'!$A$4:$AG$251,10)),"",VLOOKUP($A203,'[1]Gesamt'!$A$4:$AG$251,10))</f>
      </c>
      <c r="G203" s="3">
        <f>IF(ISERROR(VLOOKUP($A203,'[1]Gesamt'!$A$4:$AG$251,11)),"",VLOOKUP($A203,'[1]Gesamt'!$A$4:$AG$251,11))</f>
      </c>
      <c r="H203" s="3">
        <f>IF(ISERROR(VLOOKUP($A203,'[1]Gesamt'!$A$4:$AG$251,12)),"",VLOOKUP($A203,'[1]Gesamt'!$A$4:$AG$251,12))</f>
      </c>
      <c r="I203" s="3">
        <f>IF(ISERROR(VLOOKUP($A203,'[1]Gesamt'!$A$4:$AG$251,13)),"",VLOOKUP($A203,'[1]Gesamt'!$A$4:$AG$251,13))</f>
      </c>
      <c r="J203" s="3">
        <f>IF(ISERROR(VLOOKUP($A203,'[1]Gesamt'!$A$4:$AG$251,14)),"",VLOOKUP($A203,'[1]Gesamt'!$A$4:$AG$251,14))</f>
      </c>
      <c r="K203" s="16">
        <f>IF(OR(M203="",M203=99999),"",RANK(M203,M:M,1))</f>
      </c>
      <c r="L203" s="4">
        <v>402</v>
      </c>
      <c r="M203" s="17">
        <f>IF(J203="","",ROUND(J203,2))</f>
      </c>
    </row>
    <row r="204" spans="1:13" ht="12" customHeight="1">
      <c r="A204" s="15">
        <f>IF(AND('[1]Gesamt'!$D205="x",'[1]Gesamt'!$A205&lt;189,'[1]Gesamt'!E205="x"),'[1]Gesamt'!A205,"")</f>
      </c>
      <c r="B204" s="15">
        <f>IF(ISERROR(VLOOKUP($A204,'[1]Gesamt'!$A$4:$AG$251,2)),"",VLOOKUP($A204,'[1]Gesamt'!$A$4:$AG$251,2))</f>
      </c>
      <c r="C204" s="15">
        <f>IF(ISERROR(VLOOKUP($A204,'[1]Gesamt'!$A$4:$AG$251,3)),"",VLOOKUP($A204,'[1]Gesamt'!$A$4:$AG$251,3))</f>
      </c>
      <c r="D204" s="15">
        <f>IF(ISERROR(VLOOKUP($A204,'[1]Gesamt'!$A$4:$AG$251,29)),"",VLOOKUP($A204,'[1]Gesamt'!$A$4:$AG$251,29))</f>
      </c>
      <c r="E204" s="3">
        <f>IF(ISERROR(VLOOKUP($A204,'[1]Gesamt'!$A$4:$AG$251,9)),"",VLOOKUP($A204,'[1]Gesamt'!$A$4:$AG$251,9))</f>
      </c>
      <c r="F204" s="3">
        <f>IF(ISERROR(VLOOKUP($A204,'[1]Gesamt'!$A$4:$AG$251,10)),"",VLOOKUP($A204,'[1]Gesamt'!$A$4:$AG$251,10))</f>
      </c>
      <c r="G204" s="3">
        <f>IF(ISERROR(VLOOKUP($A204,'[1]Gesamt'!$A$4:$AG$251,11)),"",VLOOKUP($A204,'[1]Gesamt'!$A$4:$AG$251,11))</f>
      </c>
      <c r="H204" s="3">
        <f>IF(ISERROR(VLOOKUP($A204,'[1]Gesamt'!$A$4:$AG$251,12)),"",VLOOKUP($A204,'[1]Gesamt'!$A$4:$AG$251,12))</f>
      </c>
      <c r="I204" s="3">
        <f>IF(ISERROR(VLOOKUP($A204,'[1]Gesamt'!$A$4:$AG$251,13)),"",VLOOKUP($A204,'[1]Gesamt'!$A$4:$AG$251,13))</f>
      </c>
      <c r="J204" s="3">
        <f>IF(ISERROR(VLOOKUP($A204,'[1]Gesamt'!$A$4:$AG$251,14)),"",VLOOKUP($A204,'[1]Gesamt'!$A$4:$AG$251,14))</f>
      </c>
      <c r="K204" s="16">
        <f>IF(OR(M204="",M204=99999),"",RANK(M204,M:M,1))</f>
      </c>
      <c r="L204" s="4">
        <v>403</v>
      </c>
      <c r="M204" s="17">
        <f>IF(J204="","",ROUND(J204,2))</f>
      </c>
    </row>
    <row r="205" spans="1:13" ht="12" customHeight="1">
      <c r="A205" s="15">
        <f>IF(AND('[1]Gesamt'!$D206="x",'[1]Gesamt'!$A206&lt;189,'[1]Gesamt'!E206="x"),'[1]Gesamt'!A206,"")</f>
      </c>
      <c r="B205" s="15">
        <f>IF(ISERROR(VLOOKUP($A205,'[1]Gesamt'!$A$4:$AG$251,2)),"",VLOOKUP($A205,'[1]Gesamt'!$A$4:$AG$251,2))</f>
      </c>
      <c r="C205" s="15">
        <f>IF(ISERROR(VLOOKUP($A205,'[1]Gesamt'!$A$4:$AG$251,3)),"",VLOOKUP($A205,'[1]Gesamt'!$A$4:$AG$251,3))</f>
      </c>
      <c r="D205" s="15">
        <f>IF(ISERROR(VLOOKUP($A205,'[1]Gesamt'!$A$4:$AG$251,29)),"",VLOOKUP($A205,'[1]Gesamt'!$A$4:$AG$251,29))</f>
      </c>
      <c r="E205" s="3">
        <f>IF(ISERROR(VLOOKUP($A205,'[1]Gesamt'!$A$4:$AG$251,9)),"",VLOOKUP($A205,'[1]Gesamt'!$A$4:$AG$251,9))</f>
      </c>
      <c r="F205" s="3">
        <f>IF(ISERROR(VLOOKUP($A205,'[1]Gesamt'!$A$4:$AG$251,10)),"",VLOOKUP($A205,'[1]Gesamt'!$A$4:$AG$251,10))</f>
      </c>
      <c r="G205" s="3">
        <f>IF(ISERROR(VLOOKUP($A205,'[1]Gesamt'!$A$4:$AG$251,11)),"",VLOOKUP($A205,'[1]Gesamt'!$A$4:$AG$251,11))</f>
      </c>
      <c r="H205" s="3">
        <f>IF(ISERROR(VLOOKUP($A205,'[1]Gesamt'!$A$4:$AG$251,12)),"",VLOOKUP($A205,'[1]Gesamt'!$A$4:$AG$251,12))</f>
      </c>
      <c r="I205" s="3">
        <f>IF(ISERROR(VLOOKUP($A205,'[1]Gesamt'!$A$4:$AG$251,13)),"",VLOOKUP($A205,'[1]Gesamt'!$A$4:$AG$251,13))</f>
      </c>
      <c r="J205" s="3">
        <f>IF(ISERROR(VLOOKUP($A205,'[1]Gesamt'!$A$4:$AG$251,14)),"",VLOOKUP($A205,'[1]Gesamt'!$A$4:$AG$251,14))</f>
      </c>
      <c r="K205" s="16">
        <f>IF(OR(M205="",M205=99999),"",RANK(M205,M:M,1))</f>
      </c>
      <c r="L205" s="4">
        <v>404</v>
      </c>
      <c r="M205" s="17">
        <f>IF(J205="","",ROUND(J205,2))</f>
      </c>
    </row>
    <row r="206" spans="1:13" ht="12" customHeight="1">
      <c r="A206" s="15">
        <f>IF(AND('[1]Gesamt'!$D207="x",'[1]Gesamt'!$A207&lt;189,'[1]Gesamt'!E207="x"),'[1]Gesamt'!A207,"")</f>
      </c>
      <c r="B206" s="15">
        <f>IF(ISERROR(VLOOKUP($A206,'[1]Gesamt'!$A$4:$AG$251,2)),"",VLOOKUP($A206,'[1]Gesamt'!$A$4:$AG$251,2))</f>
      </c>
      <c r="C206" s="15">
        <f>IF(ISERROR(VLOOKUP($A206,'[1]Gesamt'!$A$4:$AG$251,3)),"",VLOOKUP($A206,'[1]Gesamt'!$A$4:$AG$251,3))</f>
      </c>
      <c r="D206" s="15">
        <f>IF(ISERROR(VLOOKUP($A206,'[1]Gesamt'!$A$4:$AG$251,29)),"",VLOOKUP($A206,'[1]Gesamt'!$A$4:$AG$251,29))</f>
      </c>
      <c r="E206" s="3">
        <f>IF(ISERROR(VLOOKUP($A206,'[1]Gesamt'!$A$4:$AG$251,9)),"",VLOOKUP($A206,'[1]Gesamt'!$A$4:$AG$251,9))</f>
      </c>
      <c r="F206" s="3">
        <f>IF(ISERROR(VLOOKUP($A206,'[1]Gesamt'!$A$4:$AG$251,10)),"",VLOOKUP($A206,'[1]Gesamt'!$A$4:$AG$251,10))</f>
      </c>
      <c r="G206" s="3">
        <f>IF(ISERROR(VLOOKUP($A206,'[1]Gesamt'!$A$4:$AG$251,11)),"",VLOOKUP($A206,'[1]Gesamt'!$A$4:$AG$251,11))</f>
      </c>
      <c r="H206" s="3">
        <f>IF(ISERROR(VLOOKUP($A206,'[1]Gesamt'!$A$4:$AG$251,12)),"",VLOOKUP($A206,'[1]Gesamt'!$A$4:$AG$251,12))</f>
      </c>
      <c r="I206" s="3">
        <f>IF(ISERROR(VLOOKUP($A206,'[1]Gesamt'!$A$4:$AG$251,13)),"",VLOOKUP($A206,'[1]Gesamt'!$A$4:$AG$251,13))</f>
      </c>
      <c r="J206" s="3">
        <f>IF(ISERROR(VLOOKUP($A206,'[1]Gesamt'!$A$4:$AG$251,14)),"",VLOOKUP($A206,'[1]Gesamt'!$A$4:$AG$251,14))</f>
      </c>
      <c r="K206" s="16">
        <f>IF(OR(M206="",M206=99999),"",RANK(M206,M:M,1))</f>
      </c>
      <c r="L206" s="4">
        <v>405</v>
      </c>
      <c r="M206" s="17">
        <f>IF(J206="","",ROUND(J206,2))</f>
      </c>
    </row>
    <row r="207" spans="1:13" ht="12" customHeight="1">
      <c r="A207" s="15">
        <f>IF(AND('[1]Gesamt'!$D208="x",'[1]Gesamt'!$A208&lt;189,'[1]Gesamt'!E208="x"),'[1]Gesamt'!A208,"")</f>
      </c>
      <c r="B207" s="15">
        <f>IF(ISERROR(VLOOKUP($A207,'[1]Gesamt'!$A$4:$AG$251,2)),"",VLOOKUP($A207,'[1]Gesamt'!$A$4:$AG$251,2))</f>
      </c>
      <c r="C207" s="15">
        <f>IF(ISERROR(VLOOKUP($A207,'[1]Gesamt'!$A$4:$AG$251,3)),"",VLOOKUP($A207,'[1]Gesamt'!$A$4:$AG$251,3))</f>
      </c>
      <c r="D207" s="15">
        <f>IF(ISERROR(VLOOKUP($A207,'[1]Gesamt'!$A$4:$AG$251,29)),"",VLOOKUP($A207,'[1]Gesamt'!$A$4:$AG$251,29))</f>
      </c>
      <c r="E207" s="3">
        <f>IF(ISERROR(VLOOKUP($A207,'[1]Gesamt'!$A$4:$AG$251,9)),"",VLOOKUP($A207,'[1]Gesamt'!$A$4:$AG$251,9))</f>
      </c>
      <c r="F207" s="3">
        <f>IF(ISERROR(VLOOKUP($A207,'[1]Gesamt'!$A$4:$AG$251,10)),"",VLOOKUP($A207,'[1]Gesamt'!$A$4:$AG$251,10))</f>
      </c>
      <c r="G207" s="3">
        <f>IF(ISERROR(VLOOKUP($A207,'[1]Gesamt'!$A$4:$AG$251,11)),"",VLOOKUP($A207,'[1]Gesamt'!$A$4:$AG$251,11))</f>
      </c>
      <c r="H207" s="3">
        <f>IF(ISERROR(VLOOKUP($A207,'[1]Gesamt'!$A$4:$AG$251,12)),"",VLOOKUP($A207,'[1]Gesamt'!$A$4:$AG$251,12))</f>
      </c>
      <c r="I207" s="3">
        <f>IF(ISERROR(VLOOKUP($A207,'[1]Gesamt'!$A$4:$AG$251,13)),"",VLOOKUP($A207,'[1]Gesamt'!$A$4:$AG$251,13))</f>
      </c>
      <c r="J207" s="3">
        <f>IF(ISERROR(VLOOKUP($A207,'[1]Gesamt'!$A$4:$AG$251,14)),"",VLOOKUP($A207,'[1]Gesamt'!$A$4:$AG$251,14))</f>
      </c>
      <c r="K207" s="16">
        <f>IF(OR(M207="",M207=99999),"",RANK(M207,M:M,1))</f>
      </c>
      <c r="L207" s="4">
        <v>406</v>
      </c>
      <c r="M207" s="17">
        <f>IF(J207="","",ROUND(J207,2))</f>
      </c>
    </row>
    <row r="208" spans="1:13" ht="12" customHeight="1">
      <c r="A208" s="15">
        <f>IF(AND('[1]Gesamt'!$D209="x",'[1]Gesamt'!$A209&lt;189,'[1]Gesamt'!E209="x"),'[1]Gesamt'!A209,"")</f>
      </c>
      <c r="B208" s="15">
        <f>IF(ISERROR(VLOOKUP($A208,'[1]Gesamt'!$A$4:$AG$251,2)),"",VLOOKUP($A208,'[1]Gesamt'!$A$4:$AG$251,2))</f>
      </c>
      <c r="C208" s="15">
        <f>IF(ISERROR(VLOOKUP($A208,'[1]Gesamt'!$A$4:$AG$251,3)),"",VLOOKUP($A208,'[1]Gesamt'!$A$4:$AG$251,3))</f>
      </c>
      <c r="D208" s="15">
        <f>IF(ISERROR(VLOOKUP($A208,'[1]Gesamt'!$A$4:$AG$251,29)),"",VLOOKUP($A208,'[1]Gesamt'!$A$4:$AG$251,29))</f>
      </c>
      <c r="E208" s="3">
        <f>IF(ISERROR(VLOOKUP($A208,'[1]Gesamt'!$A$4:$AG$251,9)),"",VLOOKUP($A208,'[1]Gesamt'!$A$4:$AG$251,9))</f>
      </c>
      <c r="F208" s="3">
        <f>IF(ISERROR(VLOOKUP($A208,'[1]Gesamt'!$A$4:$AG$251,10)),"",VLOOKUP($A208,'[1]Gesamt'!$A$4:$AG$251,10))</f>
      </c>
      <c r="G208" s="3">
        <f>IF(ISERROR(VLOOKUP($A208,'[1]Gesamt'!$A$4:$AG$251,11)),"",VLOOKUP($A208,'[1]Gesamt'!$A$4:$AG$251,11))</f>
      </c>
      <c r="H208" s="3">
        <f>IF(ISERROR(VLOOKUP($A208,'[1]Gesamt'!$A$4:$AG$251,12)),"",VLOOKUP($A208,'[1]Gesamt'!$A$4:$AG$251,12))</f>
      </c>
      <c r="I208" s="3">
        <f>IF(ISERROR(VLOOKUP($A208,'[1]Gesamt'!$A$4:$AG$251,13)),"",VLOOKUP($A208,'[1]Gesamt'!$A$4:$AG$251,13))</f>
      </c>
      <c r="J208" s="3">
        <f>IF(ISERROR(VLOOKUP($A208,'[1]Gesamt'!$A$4:$AG$251,14)),"",VLOOKUP($A208,'[1]Gesamt'!$A$4:$AG$251,14))</f>
      </c>
      <c r="K208" s="16">
        <f>IF(OR(M208="",M208=99999),"",RANK(M208,M:M,1))</f>
      </c>
      <c r="L208" s="4">
        <v>407</v>
      </c>
      <c r="M208" s="17">
        <f>IF(J208="","",ROUND(J208,2))</f>
      </c>
    </row>
    <row r="209" spans="1:13" ht="12" customHeight="1">
      <c r="A209" s="15">
        <f>IF(AND('[1]Gesamt'!$D210="x",'[1]Gesamt'!$A210&lt;189,'[1]Gesamt'!E210="x"),'[1]Gesamt'!A210,"")</f>
      </c>
      <c r="B209" s="15">
        <f>IF(ISERROR(VLOOKUP($A209,'[1]Gesamt'!$A$4:$AG$251,2)),"",VLOOKUP($A209,'[1]Gesamt'!$A$4:$AG$251,2))</f>
      </c>
      <c r="C209" s="15">
        <f>IF(ISERROR(VLOOKUP($A209,'[1]Gesamt'!$A$4:$AG$251,3)),"",VLOOKUP($A209,'[1]Gesamt'!$A$4:$AG$251,3))</f>
      </c>
      <c r="D209" s="15">
        <f>IF(ISERROR(VLOOKUP($A209,'[1]Gesamt'!$A$4:$AG$251,29)),"",VLOOKUP($A209,'[1]Gesamt'!$A$4:$AG$251,29))</f>
      </c>
      <c r="E209" s="3">
        <f>IF(ISERROR(VLOOKUP($A209,'[1]Gesamt'!$A$4:$AG$251,9)),"",VLOOKUP($A209,'[1]Gesamt'!$A$4:$AG$251,9))</f>
      </c>
      <c r="F209" s="3">
        <f>IF(ISERROR(VLOOKUP($A209,'[1]Gesamt'!$A$4:$AG$251,10)),"",VLOOKUP($A209,'[1]Gesamt'!$A$4:$AG$251,10))</f>
      </c>
      <c r="G209" s="3">
        <f>IF(ISERROR(VLOOKUP($A209,'[1]Gesamt'!$A$4:$AG$251,11)),"",VLOOKUP($A209,'[1]Gesamt'!$A$4:$AG$251,11))</f>
      </c>
      <c r="H209" s="3">
        <f>IF(ISERROR(VLOOKUP($A209,'[1]Gesamt'!$A$4:$AG$251,12)),"",VLOOKUP($A209,'[1]Gesamt'!$A$4:$AG$251,12))</f>
      </c>
      <c r="I209" s="3">
        <f>IF(ISERROR(VLOOKUP($A209,'[1]Gesamt'!$A$4:$AG$251,13)),"",VLOOKUP($A209,'[1]Gesamt'!$A$4:$AG$251,13))</f>
      </c>
      <c r="J209" s="3">
        <f>IF(ISERROR(VLOOKUP($A209,'[1]Gesamt'!$A$4:$AG$251,14)),"",VLOOKUP($A209,'[1]Gesamt'!$A$4:$AG$251,14))</f>
      </c>
      <c r="K209" s="16">
        <f>IF(OR(M209="",M209=99999),"",RANK(M209,M:M,1))</f>
      </c>
      <c r="L209" s="4">
        <v>408</v>
      </c>
      <c r="M209" s="17">
        <f>IF(J209="","",ROUND(J209,2))</f>
      </c>
    </row>
    <row r="210" spans="1:13" ht="12" customHeight="1">
      <c r="A210" s="15">
        <f>IF(AND('[1]Gesamt'!$D211="x",'[1]Gesamt'!$A211&lt;189,'[1]Gesamt'!E211="x"),'[1]Gesamt'!A211,"")</f>
      </c>
      <c r="B210" s="15">
        <f>IF(ISERROR(VLOOKUP($A210,'[1]Gesamt'!$A$4:$AG$251,2)),"",VLOOKUP($A210,'[1]Gesamt'!$A$4:$AG$251,2))</f>
      </c>
      <c r="C210" s="15">
        <f>IF(ISERROR(VLOOKUP($A210,'[1]Gesamt'!$A$4:$AG$251,3)),"",VLOOKUP($A210,'[1]Gesamt'!$A$4:$AG$251,3))</f>
      </c>
      <c r="D210" s="15">
        <f>IF(ISERROR(VLOOKUP($A210,'[1]Gesamt'!$A$4:$AG$251,29)),"",VLOOKUP($A210,'[1]Gesamt'!$A$4:$AG$251,29))</f>
      </c>
      <c r="E210" s="3">
        <f>IF(ISERROR(VLOOKUP($A210,'[1]Gesamt'!$A$4:$AG$251,9)),"",VLOOKUP($A210,'[1]Gesamt'!$A$4:$AG$251,9))</f>
      </c>
      <c r="F210" s="3">
        <f>IF(ISERROR(VLOOKUP($A210,'[1]Gesamt'!$A$4:$AG$251,10)),"",VLOOKUP($A210,'[1]Gesamt'!$A$4:$AG$251,10))</f>
      </c>
      <c r="G210" s="3">
        <f>IF(ISERROR(VLOOKUP($A210,'[1]Gesamt'!$A$4:$AG$251,11)),"",VLOOKUP($A210,'[1]Gesamt'!$A$4:$AG$251,11))</f>
      </c>
      <c r="H210" s="3">
        <f>IF(ISERROR(VLOOKUP($A210,'[1]Gesamt'!$A$4:$AG$251,12)),"",VLOOKUP($A210,'[1]Gesamt'!$A$4:$AG$251,12))</f>
      </c>
      <c r="I210" s="3">
        <f>IF(ISERROR(VLOOKUP($A210,'[1]Gesamt'!$A$4:$AG$251,13)),"",VLOOKUP($A210,'[1]Gesamt'!$A$4:$AG$251,13))</f>
      </c>
      <c r="J210" s="3">
        <f>IF(ISERROR(VLOOKUP($A210,'[1]Gesamt'!$A$4:$AG$251,14)),"",VLOOKUP($A210,'[1]Gesamt'!$A$4:$AG$251,14))</f>
      </c>
      <c r="K210" s="16">
        <f>IF(OR(M210="",M210=99999),"",RANK(M210,M:M,1))</f>
      </c>
      <c r="L210" s="4">
        <v>409</v>
      </c>
      <c r="M210" s="17">
        <f>IF(J210="","",ROUND(J210,2))</f>
      </c>
    </row>
    <row r="211" spans="1:13" ht="12" customHeight="1">
      <c r="A211" s="15">
        <f>IF(AND('[1]Gesamt'!$D212="x",'[1]Gesamt'!$A212&lt;189,'[1]Gesamt'!E212="x"),'[1]Gesamt'!A212,"")</f>
      </c>
      <c r="B211" s="15">
        <f>IF(ISERROR(VLOOKUP($A211,'[1]Gesamt'!$A$4:$AG$251,2)),"",VLOOKUP($A211,'[1]Gesamt'!$A$4:$AG$251,2))</f>
      </c>
      <c r="C211" s="15">
        <f>IF(ISERROR(VLOOKUP($A211,'[1]Gesamt'!$A$4:$AG$251,3)),"",VLOOKUP($A211,'[1]Gesamt'!$A$4:$AG$251,3))</f>
      </c>
      <c r="D211" s="15">
        <f>IF(ISERROR(VLOOKUP($A211,'[1]Gesamt'!$A$4:$AG$251,29)),"",VLOOKUP($A211,'[1]Gesamt'!$A$4:$AG$251,29))</f>
      </c>
      <c r="E211" s="3">
        <f>IF(ISERROR(VLOOKUP($A211,'[1]Gesamt'!$A$4:$AG$251,9)),"",VLOOKUP($A211,'[1]Gesamt'!$A$4:$AG$251,9))</f>
      </c>
      <c r="F211" s="3">
        <f>IF(ISERROR(VLOOKUP($A211,'[1]Gesamt'!$A$4:$AG$251,10)),"",VLOOKUP($A211,'[1]Gesamt'!$A$4:$AG$251,10))</f>
      </c>
      <c r="G211" s="3">
        <f>IF(ISERROR(VLOOKUP($A211,'[1]Gesamt'!$A$4:$AG$251,11)),"",VLOOKUP($A211,'[1]Gesamt'!$A$4:$AG$251,11))</f>
      </c>
      <c r="H211" s="3">
        <f>IF(ISERROR(VLOOKUP($A211,'[1]Gesamt'!$A$4:$AG$251,12)),"",VLOOKUP($A211,'[1]Gesamt'!$A$4:$AG$251,12))</f>
      </c>
      <c r="I211" s="3">
        <f>IF(ISERROR(VLOOKUP($A211,'[1]Gesamt'!$A$4:$AG$251,13)),"",VLOOKUP($A211,'[1]Gesamt'!$A$4:$AG$251,13))</f>
      </c>
      <c r="J211" s="3">
        <f>IF(ISERROR(VLOOKUP($A211,'[1]Gesamt'!$A$4:$AG$251,14)),"",VLOOKUP($A211,'[1]Gesamt'!$A$4:$AG$251,14))</f>
      </c>
      <c r="K211" s="16">
        <f>IF(OR(M211="",M211=99999),"",RANK(M211,M:M,1))</f>
      </c>
      <c r="L211" s="4">
        <v>410</v>
      </c>
      <c r="M211" s="17">
        <f>IF(J211="","",ROUND(J211,2))</f>
      </c>
    </row>
    <row r="212" spans="1:13" ht="12" customHeight="1">
      <c r="A212" s="15">
        <f>IF(AND('[1]Gesamt'!$D213="x",'[1]Gesamt'!$A213&lt;189,'[1]Gesamt'!E213="x"),'[1]Gesamt'!A213,"")</f>
      </c>
      <c r="B212" s="15">
        <f>IF(ISERROR(VLOOKUP($A212,'[1]Gesamt'!$A$4:$AG$251,2)),"",VLOOKUP($A212,'[1]Gesamt'!$A$4:$AG$251,2))</f>
      </c>
      <c r="C212" s="15">
        <f>IF(ISERROR(VLOOKUP($A212,'[1]Gesamt'!$A$4:$AG$251,3)),"",VLOOKUP($A212,'[1]Gesamt'!$A$4:$AG$251,3))</f>
      </c>
      <c r="D212" s="15">
        <f>IF(ISERROR(VLOOKUP($A212,'[1]Gesamt'!$A$4:$AG$251,29)),"",VLOOKUP($A212,'[1]Gesamt'!$A$4:$AG$251,29))</f>
      </c>
      <c r="E212" s="3">
        <f>IF(ISERROR(VLOOKUP($A212,'[1]Gesamt'!$A$4:$AG$251,9)),"",VLOOKUP($A212,'[1]Gesamt'!$A$4:$AG$251,9))</f>
      </c>
      <c r="F212" s="3">
        <f>IF(ISERROR(VLOOKUP($A212,'[1]Gesamt'!$A$4:$AG$251,10)),"",VLOOKUP($A212,'[1]Gesamt'!$A$4:$AG$251,10))</f>
      </c>
      <c r="G212" s="3">
        <f>IF(ISERROR(VLOOKUP($A212,'[1]Gesamt'!$A$4:$AG$251,11)),"",VLOOKUP($A212,'[1]Gesamt'!$A$4:$AG$251,11))</f>
      </c>
      <c r="H212" s="3">
        <f>IF(ISERROR(VLOOKUP($A212,'[1]Gesamt'!$A$4:$AG$251,12)),"",VLOOKUP($A212,'[1]Gesamt'!$A$4:$AG$251,12))</f>
      </c>
      <c r="I212" s="3">
        <f>IF(ISERROR(VLOOKUP($A212,'[1]Gesamt'!$A$4:$AG$251,13)),"",VLOOKUP($A212,'[1]Gesamt'!$A$4:$AG$251,13))</f>
      </c>
      <c r="J212" s="3">
        <f>IF(ISERROR(VLOOKUP($A212,'[1]Gesamt'!$A$4:$AG$251,14)),"",VLOOKUP($A212,'[1]Gesamt'!$A$4:$AG$251,14))</f>
      </c>
      <c r="K212" s="16">
        <f>IF(OR(M212="",M212=99999),"",RANK(M212,M:M,1))</f>
      </c>
      <c r="L212" s="4">
        <v>411</v>
      </c>
      <c r="M212" s="17">
        <f>IF(J212="","",ROUND(J212,2))</f>
      </c>
    </row>
    <row r="213" spans="1:13" ht="12" customHeight="1">
      <c r="A213" s="15">
        <f>IF(AND('[1]Gesamt'!$D214="x",'[1]Gesamt'!$A214&lt;189,'[1]Gesamt'!E214="x"),'[1]Gesamt'!A214,"")</f>
      </c>
      <c r="B213" s="15">
        <f>IF(ISERROR(VLOOKUP($A213,'[1]Gesamt'!$A$4:$AG$251,2)),"",VLOOKUP($A213,'[1]Gesamt'!$A$4:$AG$251,2))</f>
      </c>
      <c r="C213" s="15">
        <f>IF(ISERROR(VLOOKUP($A213,'[1]Gesamt'!$A$4:$AG$251,3)),"",VLOOKUP($A213,'[1]Gesamt'!$A$4:$AG$251,3))</f>
      </c>
      <c r="D213" s="15">
        <f>IF(ISERROR(VLOOKUP($A213,'[1]Gesamt'!$A$4:$AG$251,29)),"",VLOOKUP($A213,'[1]Gesamt'!$A$4:$AG$251,29))</f>
      </c>
      <c r="E213" s="3">
        <f>IF(ISERROR(VLOOKUP($A213,'[1]Gesamt'!$A$4:$AG$251,9)),"",VLOOKUP($A213,'[1]Gesamt'!$A$4:$AG$251,9))</f>
      </c>
      <c r="F213" s="3">
        <f>IF(ISERROR(VLOOKUP($A213,'[1]Gesamt'!$A$4:$AG$251,10)),"",VLOOKUP($A213,'[1]Gesamt'!$A$4:$AG$251,10))</f>
      </c>
      <c r="G213" s="3">
        <f>IF(ISERROR(VLOOKUP($A213,'[1]Gesamt'!$A$4:$AG$251,11)),"",VLOOKUP($A213,'[1]Gesamt'!$A$4:$AG$251,11))</f>
      </c>
      <c r="H213" s="3">
        <f>IF(ISERROR(VLOOKUP($A213,'[1]Gesamt'!$A$4:$AG$251,12)),"",VLOOKUP($A213,'[1]Gesamt'!$A$4:$AG$251,12))</f>
      </c>
      <c r="I213" s="3">
        <f>IF(ISERROR(VLOOKUP($A213,'[1]Gesamt'!$A$4:$AG$251,13)),"",VLOOKUP($A213,'[1]Gesamt'!$A$4:$AG$251,13))</f>
      </c>
      <c r="J213" s="3">
        <f>IF(ISERROR(VLOOKUP($A213,'[1]Gesamt'!$A$4:$AG$251,14)),"",VLOOKUP($A213,'[1]Gesamt'!$A$4:$AG$251,14))</f>
      </c>
      <c r="K213" s="16">
        <f>IF(OR(M213="",M213=99999),"",RANK(M213,M:M,1))</f>
      </c>
      <c r="L213" s="4">
        <v>412</v>
      </c>
      <c r="M213" s="17">
        <f>IF(J213="","",ROUND(J213,2))</f>
      </c>
    </row>
    <row r="214" spans="1:13" ht="12" customHeight="1">
      <c r="A214" s="15">
        <f>IF(AND('[1]Gesamt'!$D215="x",'[1]Gesamt'!$A215&lt;189,'[1]Gesamt'!E215="x"),'[1]Gesamt'!A215,"")</f>
      </c>
      <c r="B214" s="15">
        <f>IF(ISERROR(VLOOKUP($A214,'[1]Gesamt'!$A$4:$AG$251,2)),"",VLOOKUP($A214,'[1]Gesamt'!$A$4:$AG$251,2))</f>
      </c>
      <c r="C214" s="15">
        <f>IF(ISERROR(VLOOKUP($A214,'[1]Gesamt'!$A$4:$AG$251,3)),"",VLOOKUP($A214,'[1]Gesamt'!$A$4:$AG$251,3))</f>
      </c>
      <c r="D214" s="15">
        <f>IF(ISERROR(VLOOKUP($A214,'[1]Gesamt'!$A$4:$AG$251,29)),"",VLOOKUP($A214,'[1]Gesamt'!$A$4:$AG$251,29))</f>
      </c>
      <c r="E214" s="3">
        <f>IF(ISERROR(VLOOKUP($A214,'[1]Gesamt'!$A$4:$AG$251,9)),"",VLOOKUP($A214,'[1]Gesamt'!$A$4:$AG$251,9))</f>
      </c>
      <c r="F214" s="3">
        <f>IF(ISERROR(VLOOKUP($A214,'[1]Gesamt'!$A$4:$AG$251,10)),"",VLOOKUP($A214,'[1]Gesamt'!$A$4:$AG$251,10))</f>
      </c>
      <c r="G214" s="3">
        <f>IF(ISERROR(VLOOKUP($A214,'[1]Gesamt'!$A$4:$AG$251,11)),"",VLOOKUP($A214,'[1]Gesamt'!$A$4:$AG$251,11))</f>
      </c>
      <c r="H214" s="3">
        <f>IF(ISERROR(VLOOKUP($A214,'[1]Gesamt'!$A$4:$AG$251,12)),"",VLOOKUP($A214,'[1]Gesamt'!$A$4:$AG$251,12))</f>
      </c>
      <c r="I214" s="3">
        <f>IF(ISERROR(VLOOKUP($A214,'[1]Gesamt'!$A$4:$AG$251,13)),"",VLOOKUP($A214,'[1]Gesamt'!$A$4:$AG$251,13))</f>
      </c>
      <c r="J214" s="3">
        <f>IF(ISERROR(VLOOKUP($A214,'[1]Gesamt'!$A$4:$AG$251,14)),"",VLOOKUP($A214,'[1]Gesamt'!$A$4:$AG$251,14))</f>
      </c>
      <c r="K214" s="16">
        <f>IF(OR(M214="",M214=99999),"",RANK(M214,M:M,1))</f>
      </c>
      <c r="L214" s="4">
        <v>413</v>
      </c>
      <c r="M214" s="17">
        <f>IF(J214="","",ROUND(J214,2))</f>
      </c>
    </row>
    <row r="215" spans="1:13" ht="12" customHeight="1">
      <c r="A215" s="15">
        <f>IF(AND('[1]Gesamt'!$D216="x",'[1]Gesamt'!$A216&lt;189,'[1]Gesamt'!E216="x"),'[1]Gesamt'!A216,"")</f>
      </c>
      <c r="B215" s="15">
        <f>IF(ISERROR(VLOOKUP($A215,'[1]Gesamt'!$A$4:$AG$251,2)),"",VLOOKUP($A215,'[1]Gesamt'!$A$4:$AG$251,2))</f>
      </c>
      <c r="C215" s="15">
        <f>IF(ISERROR(VLOOKUP($A215,'[1]Gesamt'!$A$4:$AG$251,3)),"",VLOOKUP($A215,'[1]Gesamt'!$A$4:$AG$251,3))</f>
      </c>
      <c r="D215" s="15">
        <f>IF(ISERROR(VLOOKUP($A215,'[1]Gesamt'!$A$4:$AG$251,29)),"",VLOOKUP($A215,'[1]Gesamt'!$A$4:$AG$251,29))</f>
      </c>
      <c r="E215" s="3">
        <f>IF(ISERROR(VLOOKUP($A215,'[1]Gesamt'!$A$4:$AG$251,9)),"",VLOOKUP($A215,'[1]Gesamt'!$A$4:$AG$251,9))</f>
      </c>
      <c r="F215" s="3">
        <f>IF(ISERROR(VLOOKUP($A215,'[1]Gesamt'!$A$4:$AG$251,10)),"",VLOOKUP($A215,'[1]Gesamt'!$A$4:$AG$251,10))</f>
      </c>
      <c r="G215" s="3">
        <f>IF(ISERROR(VLOOKUP($A215,'[1]Gesamt'!$A$4:$AG$251,11)),"",VLOOKUP($A215,'[1]Gesamt'!$A$4:$AG$251,11))</f>
      </c>
      <c r="H215" s="3">
        <f>IF(ISERROR(VLOOKUP($A215,'[1]Gesamt'!$A$4:$AG$251,12)),"",VLOOKUP($A215,'[1]Gesamt'!$A$4:$AG$251,12))</f>
      </c>
      <c r="I215" s="3">
        <f>IF(ISERROR(VLOOKUP($A215,'[1]Gesamt'!$A$4:$AG$251,13)),"",VLOOKUP($A215,'[1]Gesamt'!$A$4:$AG$251,13))</f>
      </c>
      <c r="J215" s="3">
        <f>IF(ISERROR(VLOOKUP($A215,'[1]Gesamt'!$A$4:$AG$251,14)),"",VLOOKUP($A215,'[1]Gesamt'!$A$4:$AG$251,14))</f>
      </c>
      <c r="K215" s="16">
        <f>IF(OR(M215="",M215=99999),"",RANK(M215,M:M,1))</f>
      </c>
      <c r="L215" s="4">
        <v>414</v>
      </c>
      <c r="M215" s="17">
        <f>IF(J215="","",ROUND(J215,2))</f>
      </c>
    </row>
    <row r="216" spans="1:13" ht="12" customHeight="1">
      <c r="A216" s="15">
        <f>IF(AND('[1]Gesamt'!$D217="x",'[1]Gesamt'!$A217&lt;189,'[1]Gesamt'!E217="x"),'[1]Gesamt'!A217,"")</f>
      </c>
      <c r="B216" s="15">
        <f>IF(ISERROR(VLOOKUP($A216,'[1]Gesamt'!$A$4:$AG$251,2)),"",VLOOKUP($A216,'[1]Gesamt'!$A$4:$AG$251,2))</f>
      </c>
      <c r="C216" s="15">
        <f>IF(ISERROR(VLOOKUP($A216,'[1]Gesamt'!$A$4:$AG$251,3)),"",VLOOKUP($A216,'[1]Gesamt'!$A$4:$AG$251,3))</f>
      </c>
      <c r="D216" s="15">
        <f>IF(ISERROR(VLOOKUP($A216,'[1]Gesamt'!$A$4:$AG$251,29)),"",VLOOKUP($A216,'[1]Gesamt'!$A$4:$AG$251,29))</f>
      </c>
      <c r="E216" s="3">
        <f>IF(ISERROR(VLOOKUP($A216,'[1]Gesamt'!$A$4:$AG$251,9)),"",VLOOKUP($A216,'[1]Gesamt'!$A$4:$AG$251,9))</f>
      </c>
      <c r="F216" s="3">
        <f>IF(ISERROR(VLOOKUP($A216,'[1]Gesamt'!$A$4:$AG$251,10)),"",VLOOKUP($A216,'[1]Gesamt'!$A$4:$AG$251,10))</f>
      </c>
      <c r="G216" s="3">
        <f>IF(ISERROR(VLOOKUP($A216,'[1]Gesamt'!$A$4:$AG$251,11)),"",VLOOKUP($A216,'[1]Gesamt'!$A$4:$AG$251,11))</f>
      </c>
      <c r="H216" s="3">
        <f>IF(ISERROR(VLOOKUP($A216,'[1]Gesamt'!$A$4:$AG$251,12)),"",VLOOKUP($A216,'[1]Gesamt'!$A$4:$AG$251,12))</f>
      </c>
      <c r="I216" s="3">
        <f>IF(ISERROR(VLOOKUP($A216,'[1]Gesamt'!$A$4:$AG$251,13)),"",VLOOKUP($A216,'[1]Gesamt'!$A$4:$AG$251,13))</f>
      </c>
      <c r="J216" s="3">
        <f>IF(ISERROR(VLOOKUP($A216,'[1]Gesamt'!$A$4:$AG$251,14)),"",VLOOKUP($A216,'[1]Gesamt'!$A$4:$AG$251,14))</f>
      </c>
      <c r="K216" s="16">
        <f>IF(OR(M216="",M216=99999),"",RANK(M216,M:M,1))</f>
      </c>
      <c r="L216" s="4">
        <v>415</v>
      </c>
      <c r="M216" s="17">
        <f>IF(J216="","",ROUND(J216,2))</f>
      </c>
    </row>
    <row r="217" spans="1:13" ht="12" customHeight="1">
      <c r="A217" s="15">
        <f>IF(AND('[1]Gesamt'!$D218="x",'[1]Gesamt'!$A218&lt;189,'[1]Gesamt'!E218="x"),'[1]Gesamt'!A218,"")</f>
      </c>
      <c r="B217" s="15">
        <f>IF(ISERROR(VLOOKUP($A217,'[1]Gesamt'!$A$4:$AG$251,2)),"",VLOOKUP($A217,'[1]Gesamt'!$A$4:$AG$251,2))</f>
      </c>
      <c r="C217" s="15">
        <f>IF(ISERROR(VLOOKUP($A217,'[1]Gesamt'!$A$4:$AG$251,3)),"",VLOOKUP($A217,'[1]Gesamt'!$A$4:$AG$251,3))</f>
      </c>
      <c r="D217" s="15">
        <f>IF(ISERROR(VLOOKUP($A217,'[1]Gesamt'!$A$4:$AG$251,29)),"",VLOOKUP($A217,'[1]Gesamt'!$A$4:$AG$251,29))</f>
      </c>
      <c r="E217" s="3">
        <f>IF(ISERROR(VLOOKUP($A217,'[1]Gesamt'!$A$4:$AG$251,9)),"",VLOOKUP($A217,'[1]Gesamt'!$A$4:$AG$251,9))</f>
      </c>
      <c r="F217" s="3">
        <f>IF(ISERROR(VLOOKUP($A217,'[1]Gesamt'!$A$4:$AG$251,10)),"",VLOOKUP($A217,'[1]Gesamt'!$A$4:$AG$251,10))</f>
      </c>
      <c r="G217" s="3">
        <f>IF(ISERROR(VLOOKUP($A217,'[1]Gesamt'!$A$4:$AG$251,11)),"",VLOOKUP($A217,'[1]Gesamt'!$A$4:$AG$251,11))</f>
      </c>
      <c r="H217" s="3">
        <f>IF(ISERROR(VLOOKUP($A217,'[1]Gesamt'!$A$4:$AG$251,12)),"",VLOOKUP($A217,'[1]Gesamt'!$A$4:$AG$251,12))</f>
      </c>
      <c r="I217" s="3">
        <f>IF(ISERROR(VLOOKUP($A217,'[1]Gesamt'!$A$4:$AG$251,13)),"",VLOOKUP($A217,'[1]Gesamt'!$A$4:$AG$251,13))</f>
      </c>
      <c r="J217" s="3">
        <f>IF(ISERROR(VLOOKUP($A217,'[1]Gesamt'!$A$4:$AG$251,14)),"",VLOOKUP($A217,'[1]Gesamt'!$A$4:$AG$251,14))</f>
      </c>
      <c r="K217" s="16">
        <f>IF(OR(M217="",M217=99999),"",RANK(M217,M:M,1))</f>
      </c>
      <c r="L217" s="4">
        <v>416</v>
      </c>
      <c r="M217" s="17">
        <f>IF(J217="","",ROUND(J217,2))</f>
      </c>
    </row>
    <row r="218" spans="1:13" ht="12" customHeight="1">
      <c r="A218" s="15">
        <f>IF(AND('[1]Gesamt'!$D219="x",'[1]Gesamt'!$A219&lt;189,'[1]Gesamt'!E219="x"),'[1]Gesamt'!A219,"")</f>
      </c>
      <c r="B218" s="15">
        <f>IF(ISERROR(VLOOKUP($A218,'[1]Gesamt'!$A$4:$AG$251,2)),"",VLOOKUP($A218,'[1]Gesamt'!$A$4:$AG$251,2))</f>
      </c>
      <c r="C218" s="15">
        <f>IF(ISERROR(VLOOKUP($A218,'[1]Gesamt'!$A$4:$AG$251,3)),"",VLOOKUP($A218,'[1]Gesamt'!$A$4:$AG$251,3))</f>
      </c>
      <c r="D218" s="15">
        <f>IF(ISERROR(VLOOKUP($A218,'[1]Gesamt'!$A$4:$AG$251,29)),"",VLOOKUP($A218,'[1]Gesamt'!$A$4:$AG$251,29))</f>
      </c>
      <c r="E218" s="3">
        <f>IF(ISERROR(VLOOKUP($A218,'[1]Gesamt'!$A$4:$AG$251,9)),"",VLOOKUP($A218,'[1]Gesamt'!$A$4:$AG$251,9))</f>
      </c>
      <c r="F218" s="3">
        <f>IF(ISERROR(VLOOKUP($A218,'[1]Gesamt'!$A$4:$AG$251,10)),"",VLOOKUP($A218,'[1]Gesamt'!$A$4:$AG$251,10))</f>
      </c>
      <c r="G218" s="3">
        <f>IF(ISERROR(VLOOKUP($A218,'[1]Gesamt'!$A$4:$AG$251,11)),"",VLOOKUP($A218,'[1]Gesamt'!$A$4:$AG$251,11))</f>
      </c>
      <c r="H218" s="3">
        <f>IF(ISERROR(VLOOKUP($A218,'[1]Gesamt'!$A$4:$AG$251,12)),"",VLOOKUP($A218,'[1]Gesamt'!$A$4:$AG$251,12))</f>
      </c>
      <c r="I218" s="3">
        <f>IF(ISERROR(VLOOKUP($A218,'[1]Gesamt'!$A$4:$AG$251,13)),"",VLOOKUP($A218,'[1]Gesamt'!$A$4:$AG$251,13))</f>
      </c>
      <c r="J218" s="3">
        <f>IF(ISERROR(VLOOKUP($A218,'[1]Gesamt'!$A$4:$AG$251,14)),"",VLOOKUP($A218,'[1]Gesamt'!$A$4:$AG$251,14))</f>
      </c>
      <c r="K218" s="16">
        <f>IF(OR(M218="",M218=99999),"",RANK(M218,M:M,1))</f>
      </c>
      <c r="L218" s="4">
        <v>417</v>
      </c>
      <c r="M218" s="17">
        <f>IF(J218="","",ROUND(J218,2))</f>
      </c>
    </row>
    <row r="219" spans="1:13" ht="12" customHeight="1">
      <c r="A219" s="15">
        <f>IF(AND('[1]Gesamt'!$D220="x",'[1]Gesamt'!$A220&lt;189,'[1]Gesamt'!E220="x"),'[1]Gesamt'!A220,"")</f>
      </c>
      <c r="B219" s="15">
        <f>IF(ISERROR(VLOOKUP($A219,'[1]Gesamt'!$A$4:$AG$251,2)),"",VLOOKUP($A219,'[1]Gesamt'!$A$4:$AG$251,2))</f>
      </c>
      <c r="C219" s="15">
        <f>IF(ISERROR(VLOOKUP($A219,'[1]Gesamt'!$A$4:$AG$251,3)),"",VLOOKUP($A219,'[1]Gesamt'!$A$4:$AG$251,3))</f>
      </c>
      <c r="D219" s="15">
        <f>IF(ISERROR(VLOOKUP($A219,'[1]Gesamt'!$A$4:$AG$251,29)),"",VLOOKUP($A219,'[1]Gesamt'!$A$4:$AG$251,29))</f>
      </c>
      <c r="E219" s="3">
        <f>IF(ISERROR(VLOOKUP($A219,'[1]Gesamt'!$A$4:$AG$251,9)),"",VLOOKUP($A219,'[1]Gesamt'!$A$4:$AG$251,9))</f>
      </c>
      <c r="F219" s="3">
        <f>IF(ISERROR(VLOOKUP($A219,'[1]Gesamt'!$A$4:$AG$251,10)),"",VLOOKUP($A219,'[1]Gesamt'!$A$4:$AG$251,10))</f>
      </c>
      <c r="G219" s="3">
        <f>IF(ISERROR(VLOOKUP($A219,'[1]Gesamt'!$A$4:$AG$251,11)),"",VLOOKUP($A219,'[1]Gesamt'!$A$4:$AG$251,11))</f>
      </c>
      <c r="H219" s="3">
        <f>IF(ISERROR(VLOOKUP($A219,'[1]Gesamt'!$A$4:$AG$251,12)),"",VLOOKUP($A219,'[1]Gesamt'!$A$4:$AG$251,12))</f>
      </c>
      <c r="I219" s="3">
        <f>IF(ISERROR(VLOOKUP($A219,'[1]Gesamt'!$A$4:$AG$251,13)),"",VLOOKUP($A219,'[1]Gesamt'!$A$4:$AG$251,13))</f>
      </c>
      <c r="J219" s="3">
        <f>IF(ISERROR(VLOOKUP($A219,'[1]Gesamt'!$A$4:$AG$251,14)),"",VLOOKUP($A219,'[1]Gesamt'!$A$4:$AG$251,14))</f>
      </c>
      <c r="K219" s="16">
        <f>IF(OR(M219="",M219=99999),"",RANK(M219,M:M,1))</f>
      </c>
      <c r="L219" s="4">
        <v>418</v>
      </c>
      <c r="M219" s="17">
        <f>IF(J219="","",ROUND(J219,2))</f>
      </c>
    </row>
    <row r="220" spans="1:13" ht="12" customHeight="1">
      <c r="A220" s="15">
        <f>IF(AND('[1]Gesamt'!$D221="x",'[1]Gesamt'!$A221&lt;189,'[1]Gesamt'!E221="x"),'[1]Gesamt'!A221,"")</f>
      </c>
      <c r="B220" s="15">
        <f>IF(ISERROR(VLOOKUP($A220,'[1]Gesamt'!$A$4:$AG$251,2)),"",VLOOKUP($A220,'[1]Gesamt'!$A$4:$AG$251,2))</f>
      </c>
      <c r="C220" s="15">
        <f>IF(ISERROR(VLOOKUP($A220,'[1]Gesamt'!$A$4:$AG$251,3)),"",VLOOKUP($A220,'[1]Gesamt'!$A$4:$AG$251,3))</f>
      </c>
      <c r="D220" s="15">
        <f>IF(ISERROR(VLOOKUP($A220,'[1]Gesamt'!$A$4:$AG$251,29)),"",VLOOKUP($A220,'[1]Gesamt'!$A$4:$AG$251,29))</f>
      </c>
      <c r="E220" s="3">
        <f>IF(ISERROR(VLOOKUP($A220,'[1]Gesamt'!$A$4:$AG$251,9)),"",VLOOKUP($A220,'[1]Gesamt'!$A$4:$AG$251,9))</f>
      </c>
      <c r="F220" s="3">
        <f>IF(ISERROR(VLOOKUP($A220,'[1]Gesamt'!$A$4:$AG$251,10)),"",VLOOKUP($A220,'[1]Gesamt'!$A$4:$AG$251,10))</f>
      </c>
      <c r="G220" s="3">
        <f>IF(ISERROR(VLOOKUP($A220,'[1]Gesamt'!$A$4:$AG$251,11)),"",VLOOKUP($A220,'[1]Gesamt'!$A$4:$AG$251,11))</f>
      </c>
      <c r="H220" s="3">
        <f>IF(ISERROR(VLOOKUP($A220,'[1]Gesamt'!$A$4:$AG$251,12)),"",VLOOKUP($A220,'[1]Gesamt'!$A$4:$AG$251,12))</f>
      </c>
      <c r="I220" s="3">
        <f>IF(ISERROR(VLOOKUP($A220,'[1]Gesamt'!$A$4:$AG$251,13)),"",VLOOKUP($A220,'[1]Gesamt'!$A$4:$AG$251,13))</f>
      </c>
      <c r="J220" s="3">
        <f>IF(ISERROR(VLOOKUP($A220,'[1]Gesamt'!$A$4:$AG$251,14)),"",VLOOKUP($A220,'[1]Gesamt'!$A$4:$AG$251,14))</f>
      </c>
      <c r="K220" s="16">
        <f>IF(OR(M220="",M220=99999),"",RANK(M220,M:M,1))</f>
      </c>
      <c r="L220" s="4">
        <v>419</v>
      </c>
      <c r="M220" s="17">
        <f>IF(J220="","",ROUND(J220,2))</f>
      </c>
    </row>
    <row r="221" spans="1:13" ht="12" customHeight="1">
      <c r="A221" s="15">
        <f>IF(AND('[1]Gesamt'!$D222="x",'[1]Gesamt'!$A222&lt;189,'[1]Gesamt'!E222="x"),'[1]Gesamt'!A222,"")</f>
      </c>
      <c r="B221" s="15">
        <f>IF(ISERROR(VLOOKUP($A221,'[1]Gesamt'!$A$4:$AG$251,2)),"",VLOOKUP($A221,'[1]Gesamt'!$A$4:$AG$251,2))</f>
      </c>
      <c r="C221" s="15">
        <f>IF(ISERROR(VLOOKUP($A221,'[1]Gesamt'!$A$4:$AG$251,3)),"",VLOOKUP($A221,'[1]Gesamt'!$A$4:$AG$251,3))</f>
      </c>
      <c r="D221" s="15">
        <f>IF(ISERROR(VLOOKUP($A221,'[1]Gesamt'!$A$4:$AG$251,29)),"",VLOOKUP($A221,'[1]Gesamt'!$A$4:$AG$251,29))</f>
      </c>
      <c r="E221" s="3">
        <f>IF(ISERROR(VLOOKUP($A221,'[1]Gesamt'!$A$4:$AG$251,9)),"",VLOOKUP($A221,'[1]Gesamt'!$A$4:$AG$251,9))</f>
      </c>
      <c r="F221" s="3">
        <f>IF(ISERROR(VLOOKUP($A221,'[1]Gesamt'!$A$4:$AG$251,10)),"",VLOOKUP($A221,'[1]Gesamt'!$A$4:$AG$251,10))</f>
      </c>
      <c r="G221" s="3">
        <f>IF(ISERROR(VLOOKUP($A221,'[1]Gesamt'!$A$4:$AG$251,11)),"",VLOOKUP($A221,'[1]Gesamt'!$A$4:$AG$251,11))</f>
      </c>
      <c r="H221" s="3">
        <f>IF(ISERROR(VLOOKUP($A221,'[1]Gesamt'!$A$4:$AG$251,12)),"",VLOOKUP($A221,'[1]Gesamt'!$A$4:$AG$251,12))</f>
      </c>
      <c r="I221" s="3">
        <f>IF(ISERROR(VLOOKUP($A221,'[1]Gesamt'!$A$4:$AG$251,13)),"",VLOOKUP($A221,'[1]Gesamt'!$A$4:$AG$251,13))</f>
      </c>
      <c r="J221" s="3">
        <f>IF(ISERROR(VLOOKUP($A221,'[1]Gesamt'!$A$4:$AG$251,14)),"",VLOOKUP($A221,'[1]Gesamt'!$A$4:$AG$251,14))</f>
      </c>
      <c r="K221" s="16">
        <f>IF(OR(M221="",M221=99999),"",RANK(M221,M:M,1))</f>
      </c>
      <c r="L221" s="4">
        <v>420</v>
      </c>
      <c r="M221" s="17">
        <f>IF(J221="","",ROUND(J221,2))</f>
      </c>
    </row>
    <row r="222" spans="1:13" ht="12" customHeight="1">
      <c r="A222" s="15">
        <f>IF(AND('[1]Gesamt'!$D223="x",'[1]Gesamt'!$A223&lt;189,'[1]Gesamt'!E223="x"),'[1]Gesamt'!A223,"")</f>
      </c>
      <c r="B222" s="15">
        <f>IF(ISERROR(VLOOKUP($A222,'[1]Gesamt'!$A$4:$AG$251,2)),"",VLOOKUP($A222,'[1]Gesamt'!$A$4:$AG$251,2))</f>
      </c>
      <c r="C222" s="15">
        <f>IF(ISERROR(VLOOKUP($A222,'[1]Gesamt'!$A$4:$AG$251,3)),"",VLOOKUP($A222,'[1]Gesamt'!$A$4:$AG$251,3))</f>
      </c>
      <c r="D222" s="15">
        <f>IF(ISERROR(VLOOKUP($A222,'[1]Gesamt'!$A$4:$AG$251,29)),"",VLOOKUP($A222,'[1]Gesamt'!$A$4:$AG$251,29))</f>
      </c>
      <c r="E222" s="3">
        <f>IF(ISERROR(VLOOKUP($A222,'[1]Gesamt'!$A$4:$AG$251,9)),"",VLOOKUP($A222,'[1]Gesamt'!$A$4:$AG$251,9))</f>
      </c>
      <c r="F222" s="3">
        <f>IF(ISERROR(VLOOKUP($A222,'[1]Gesamt'!$A$4:$AG$251,10)),"",VLOOKUP($A222,'[1]Gesamt'!$A$4:$AG$251,10))</f>
      </c>
      <c r="G222" s="3">
        <f>IF(ISERROR(VLOOKUP($A222,'[1]Gesamt'!$A$4:$AG$251,11)),"",VLOOKUP($A222,'[1]Gesamt'!$A$4:$AG$251,11))</f>
      </c>
      <c r="H222" s="3">
        <f>IF(ISERROR(VLOOKUP($A222,'[1]Gesamt'!$A$4:$AG$251,12)),"",VLOOKUP($A222,'[1]Gesamt'!$A$4:$AG$251,12))</f>
      </c>
      <c r="I222" s="3">
        <f>IF(ISERROR(VLOOKUP($A222,'[1]Gesamt'!$A$4:$AG$251,13)),"",VLOOKUP($A222,'[1]Gesamt'!$A$4:$AG$251,13))</f>
      </c>
      <c r="J222" s="3">
        <f>IF(ISERROR(VLOOKUP($A222,'[1]Gesamt'!$A$4:$AG$251,14)),"",VLOOKUP($A222,'[1]Gesamt'!$A$4:$AG$251,14))</f>
      </c>
      <c r="K222" s="16">
        <f>IF(OR(M222="",M222=99999),"",RANK(M222,M:M,1))</f>
      </c>
      <c r="L222" s="4">
        <v>421</v>
      </c>
      <c r="M222" s="17">
        <f>IF(J222="","",ROUND(J222,2))</f>
      </c>
    </row>
    <row r="223" spans="1:13" ht="12" customHeight="1">
      <c r="A223" s="15">
        <f>IF(AND('[1]Gesamt'!$D224="x",'[1]Gesamt'!$A224&lt;189,'[1]Gesamt'!E224="x"),'[1]Gesamt'!A224,"")</f>
      </c>
      <c r="B223" s="15">
        <f>IF(ISERROR(VLOOKUP($A223,'[1]Gesamt'!$A$4:$AG$251,2)),"",VLOOKUP($A223,'[1]Gesamt'!$A$4:$AG$251,2))</f>
      </c>
      <c r="C223" s="15">
        <f>IF(ISERROR(VLOOKUP($A223,'[1]Gesamt'!$A$4:$AG$251,3)),"",VLOOKUP($A223,'[1]Gesamt'!$A$4:$AG$251,3))</f>
      </c>
      <c r="D223" s="15">
        <f>IF(ISERROR(VLOOKUP($A223,'[1]Gesamt'!$A$4:$AG$251,29)),"",VLOOKUP($A223,'[1]Gesamt'!$A$4:$AG$251,29))</f>
      </c>
      <c r="E223" s="3">
        <f>IF(ISERROR(VLOOKUP($A223,'[1]Gesamt'!$A$4:$AG$251,9)),"",VLOOKUP($A223,'[1]Gesamt'!$A$4:$AG$251,9))</f>
      </c>
      <c r="F223" s="3">
        <f>IF(ISERROR(VLOOKUP($A223,'[1]Gesamt'!$A$4:$AG$251,10)),"",VLOOKUP($A223,'[1]Gesamt'!$A$4:$AG$251,10))</f>
      </c>
      <c r="G223" s="3">
        <f>IF(ISERROR(VLOOKUP($A223,'[1]Gesamt'!$A$4:$AG$251,11)),"",VLOOKUP($A223,'[1]Gesamt'!$A$4:$AG$251,11))</f>
      </c>
      <c r="H223" s="3">
        <f>IF(ISERROR(VLOOKUP($A223,'[1]Gesamt'!$A$4:$AG$251,12)),"",VLOOKUP($A223,'[1]Gesamt'!$A$4:$AG$251,12))</f>
      </c>
      <c r="I223" s="3">
        <f>IF(ISERROR(VLOOKUP($A223,'[1]Gesamt'!$A$4:$AG$251,13)),"",VLOOKUP($A223,'[1]Gesamt'!$A$4:$AG$251,13))</f>
      </c>
      <c r="J223" s="3">
        <f>IF(ISERROR(VLOOKUP($A223,'[1]Gesamt'!$A$4:$AG$251,14)),"",VLOOKUP($A223,'[1]Gesamt'!$A$4:$AG$251,14))</f>
      </c>
      <c r="K223" s="16">
        <f>IF(OR(M223="",M223=99999),"",RANK(M223,M:M,1))</f>
      </c>
      <c r="L223" s="4">
        <v>501</v>
      </c>
      <c r="M223" s="17">
        <f>IF(J223="","",ROUND(J223,2))</f>
      </c>
    </row>
    <row r="224" spans="1:13" ht="12" customHeight="1">
      <c r="A224" s="15">
        <f>IF(AND('[1]Gesamt'!$D225="x",'[1]Gesamt'!$A225&lt;189,'[1]Gesamt'!E225="x"),'[1]Gesamt'!A225,"")</f>
      </c>
      <c r="B224" s="15">
        <f>IF(ISERROR(VLOOKUP($A224,'[1]Gesamt'!$A$4:$AG$251,2)),"",VLOOKUP($A224,'[1]Gesamt'!$A$4:$AG$251,2))</f>
      </c>
      <c r="C224" s="15">
        <f>IF(ISERROR(VLOOKUP($A224,'[1]Gesamt'!$A$4:$AG$251,3)),"",VLOOKUP($A224,'[1]Gesamt'!$A$4:$AG$251,3))</f>
      </c>
      <c r="D224" s="15">
        <f>IF(ISERROR(VLOOKUP($A224,'[1]Gesamt'!$A$4:$AG$251,29)),"",VLOOKUP($A224,'[1]Gesamt'!$A$4:$AG$251,29))</f>
      </c>
      <c r="E224" s="3">
        <f>IF(ISERROR(VLOOKUP($A224,'[1]Gesamt'!$A$4:$AG$251,9)),"",VLOOKUP($A224,'[1]Gesamt'!$A$4:$AG$251,9))</f>
      </c>
      <c r="F224" s="3">
        <f>IF(ISERROR(VLOOKUP($A224,'[1]Gesamt'!$A$4:$AG$251,10)),"",VLOOKUP($A224,'[1]Gesamt'!$A$4:$AG$251,10))</f>
      </c>
      <c r="G224" s="3">
        <f>IF(ISERROR(VLOOKUP($A224,'[1]Gesamt'!$A$4:$AG$251,11)),"",VLOOKUP($A224,'[1]Gesamt'!$A$4:$AG$251,11))</f>
      </c>
      <c r="H224" s="3">
        <f>IF(ISERROR(VLOOKUP($A224,'[1]Gesamt'!$A$4:$AG$251,12)),"",VLOOKUP($A224,'[1]Gesamt'!$A$4:$AG$251,12))</f>
      </c>
      <c r="I224" s="3">
        <f>IF(ISERROR(VLOOKUP($A224,'[1]Gesamt'!$A$4:$AG$251,13)),"",VLOOKUP($A224,'[1]Gesamt'!$A$4:$AG$251,13))</f>
      </c>
      <c r="J224" s="3">
        <f>IF(ISERROR(VLOOKUP($A224,'[1]Gesamt'!$A$4:$AG$251,14)),"",VLOOKUP($A224,'[1]Gesamt'!$A$4:$AG$251,14))</f>
      </c>
      <c r="K224" s="16">
        <f>IF(OR(M224="",M224=99999),"",RANK(M224,M:M,1))</f>
      </c>
      <c r="L224" s="4">
        <v>502</v>
      </c>
      <c r="M224" s="17">
        <f>IF(J224="","",ROUND(J224,2))</f>
      </c>
    </row>
    <row r="225" spans="1:13" ht="12" customHeight="1">
      <c r="A225" s="15">
        <f>IF(AND('[1]Gesamt'!$D226="x",'[1]Gesamt'!$A226&lt;189,'[1]Gesamt'!E226="x"),'[1]Gesamt'!A226,"")</f>
      </c>
      <c r="B225" s="15">
        <f>IF(ISERROR(VLOOKUP($A225,'[1]Gesamt'!$A$4:$AG$251,2)),"",VLOOKUP($A225,'[1]Gesamt'!$A$4:$AG$251,2))</f>
      </c>
      <c r="C225" s="15">
        <f>IF(ISERROR(VLOOKUP($A225,'[1]Gesamt'!$A$4:$AG$251,3)),"",VLOOKUP($A225,'[1]Gesamt'!$A$4:$AG$251,3))</f>
      </c>
      <c r="D225" s="15">
        <f>IF(ISERROR(VLOOKUP($A225,'[1]Gesamt'!$A$4:$AG$251,29)),"",VLOOKUP($A225,'[1]Gesamt'!$A$4:$AG$251,29))</f>
      </c>
      <c r="E225" s="3">
        <f>IF(ISERROR(VLOOKUP($A225,'[1]Gesamt'!$A$4:$AG$251,9)),"",VLOOKUP($A225,'[1]Gesamt'!$A$4:$AG$251,9))</f>
      </c>
      <c r="F225" s="3">
        <f>IF(ISERROR(VLOOKUP($A225,'[1]Gesamt'!$A$4:$AG$251,10)),"",VLOOKUP($A225,'[1]Gesamt'!$A$4:$AG$251,10))</f>
      </c>
      <c r="G225" s="3">
        <f>IF(ISERROR(VLOOKUP($A225,'[1]Gesamt'!$A$4:$AG$251,11)),"",VLOOKUP($A225,'[1]Gesamt'!$A$4:$AG$251,11))</f>
      </c>
      <c r="H225" s="3">
        <f>IF(ISERROR(VLOOKUP($A225,'[1]Gesamt'!$A$4:$AG$251,12)),"",VLOOKUP($A225,'[1]Gesamt'!$A$4:$AG$251,12))</f>
      </c>
      <c r="I225" s="3">
        <f>IF(ISERROR(VLOOKUP($A225,'[1]Gesamt'!$A$4:$AG$251,13)),"",VLOOKUP($A225,'[1]Gesamt'!$A$4:$AG$251,13))</f>
      </c>
      <c r="J225" s="3">
        <f>IF(ISERROR(VLOOKUP($A225,'[1]Gesamt'!$A$4:$AG$251,14)),"",VLOOKUP($A225,'[1]Gesamt'!$A$4:$AG$251,14))</f>
      </c>
      <c r="K225" s="16">
        <f>IF(OR(M225="",M225=99999),"",RANK(M225,M:M,1))</f>
      </c>
      <c r="L225" s="4">
        <v>503</v>
      </c>
      <c r="M225" s="17">
        <f>IF(J225="","",ROUND(J225,2))</f>
      </c>
    </row>
    <row r="226" spans="1:13" ht="12" customHeight="1">
      <c r="A226" s="15">
        <f>IF(AND('[1]Gesamt'!$D227="x",'[1]Gesamt'!$A227&lt;189,'[1]Gesamt'!E227="x"),'[1]Gesamt'!A227,"")</f>
      </c>
      <c r="B226" s="15">
        <f>IF(ISERROR(VLOOKUP($A226,'[1]Gesamt'!$A$4:$AG$251,2)),"",VLOOKUP($A226,'[1]Gesamt'!$A$4:$AG$251,2))</f>
      </c>
      <c r="C226" s="15">
        <f>IF(ISERROR(VLOOKUP($A226,'[1]Gesamt'!$A$4:$AG$251,3)),"",VLOOKUP($A226,'[1]Gesamt'!$A$4:$AG$251,3))</f>
      </c>
      <c r="D226" s="15">
        <f>IF(ISERROR(VLOOKUP($A226,'[1]Gesamt'!$A$4:$AG$251,29)),"",VLOOKUP($A226,'[1]Gesamt'!$A$4:$AG$251,29))</f>
      </c>
      <c r="E226" s="3">
        <f>IF(ISERROR(VLOOKUP($A226,'[1]Gesamt'!$A$4:$AG$251,9)),"",VLOOKUP($A226,'[1]Gesamt'!$A$4:$AG$251,9))</f>
      </c>
      <c r="F226" s="3">
        <f>IF(ISERROR(VLOOKUP($A226,'[1]Gesamt'!$A$4:$AG$251,10)),"",VLOOKUP($A226,'[1]Gesamt'!$A$4:$AG$251,10))</f>
      </c>
      <c r="G226" s="3">
        <f>IF(ISERROR(VLOOKUP($A226,'[1]Gesamt'!$A$4:$AG$251,11)),"",VLOOKUP($A226,'[1]Gesamt'!$A$4:$AG$251,11))</f>
      </c>
      <c r="H226" s="3">
        <f>IF(ISERROR(VLOOKUP($A226,'[1]Gesamt'!$A$4:$AG$251,12)),"",VLOOKUP($A226,'[1]Gesamt'!$A$4:$AG$251,12))</f>
      </c>
      <c r="I226" s="3">
        <f>IF(ISERROR(VLOOKUP($A226,'[1]Gesamt'!$A$4:$AG$251,13)),"",VLOOKUP($A226,'[1]Gesamt'!$A$4:$AG$251,13))</f>
      </c>
      <c r="J226" s="3">
        <f>IF(ISERROR(VLOOKUP($A226,'[1]Gesamt'!$A$4:$AG$251,14)),"",VLOOKUP($A226,'[1]Gesamt'!$A$4:$AG$251,14))</f>
      </c>
      <c r="K226" s="16">
        <f>IF(OR(M226="",M226=99999),"",RANK(M226,M:M,1))</f>
      </c>
      <c r="L226" s="4">
        <v>504</v>
      </c>
      <c r="M226" s="17">
        <f>IF(J226="","",ROUND(J226,2))</f>
      </c>
    </row>
    <row r="227" spans="1:13" ht="12" customHeight="1">
      <c r="A227" s="15">
        <f>IF(AND('[1]Gesamt'!$D228="x",'[1]Gesamt'!$A228&lt;189,'[1]Gesamt'!E228="x"),'[1]Gesamt'!A228,"")</f>
      </c>
      <c r="B227" s="15">
        <f>IF(ISERROR(VLOOKUP($A227,'[1]Gesamt'!$A$4:$AG$251,2)),"",VLOOKUP($A227,'[1]Gesamt'!$A$4:$AG$251,2))</f>
      </c>
      <c r="C227" s="15">
        <f>IF(ISERROR(VLOOKUP($A227,'[1]Gesamt'!$A$4:$AG$251,3)),"",VLOOKUP($A227,'[1]Gesamt'!$A$4:$AG$251,3))</f>
      </c>
      <c r="D227" s="15">
        <f>IF(ISERROR(VLOOKUP($A227,'[1]Gesamt'!$A$4:$AG$251,29)),"",VLOOKUP($A227,'[1]Gesamt'!$A$4:$AG$251,29))</f>
      </c>
      <c r="E227" s="3">
        <f>IF(ISERROR(VLOOKUP($A227,'[1]Gesamt'!$A$4:$AG$251,9)),"",VLOOKUP($A227,'[1]Gesamt'!$A$4:$AG$251,9))</f>
      </c>
      <c r="F227" s="3">
        <f>IF(ISERROR(VLOOKUP($A227,'[1]Gesamt'!$A$4:$AG$251,10)),"",VLOOKUP($A227,'[1]Gesamt'!$A$4:$AG$251,10))</f>
      </c>
      <c r="G227" s="3">
        <f>IF(ISERROR(VLOOKUP($A227,'[1]Gesamt'!$A$4:$AG$251,11)),"",VLOOKUP($A227,'[1]Gesamt'!$A$4:$AG$251,11))</f>
      </c>
      <c r="H227" s="3">
        <f>IF(ISERROR(VLOOKUP($A227,'[1]Gesamt'!$A$4:$AG$251,12)),"",VLOOKUP($A227,'[1]Gesamt'!$A$4:$AG$251,12))</f>
      </c>
      <c r="I227" s="3">
        <f>IF(ISERROR(VLOOKUP($A227,'[1]Gesamt'!$A$4:$AG$251,13)),"",VLOOKUP($A227,'[1]Gesamt'!$A$4:$AG$251,13))</f>
      </c>
      <c r="J227" s="3">
        <f>IF(ISERROR(VLOOKUP($A227,'[1]Gesamt'!$A$4:$AG$251,14)),"",VLOOKUP($A227,'[1]Gesamt'!$A$4:$AG$251,14))</f>
      </c>
      <c r="K227" s="16">
        <f>IF(OR(M227="",M227=99999),"",RANK(M227,M:M,1))</f>
      </c>
      <c r="L227" s="4">
        <v>505</v>
      </c>
      <c r="M227" s="17">
        <f>IF(J227="","",ROUND(J227,2))</f>
      </c>
    </row>
    <row r="228" spans="1:13" ht="12" customHeight="1">
      <c r="A228" s="15">
        <f>IF(AND('[1]Gesamt'!$D229="x",'[1]Gesamt'!$A229&lt;189,'[1]Gesamt'!E229="x"),'[1]Gesamt'!A229,"")</f>
      </c>
      <c r="B228" s="15">
        <f>IF(ISERROR(VLOOKUP($A228,'[1]Gesamt'!$A$4:$AG$251,2)),"",VLOOKUP($A228,'[1]Gesamt'!$A$4:$AG$251,2))</f>
      </c>
      <c r="C228" s="15">
        <f>IF(ISERROR(VLOOKUP($A228,'[1]Gesamt'!$A$4:$AG$251,3)),"",VLOOKUP($A228,'[1]Gesamt'!$A$4:$AG$251,3))</f>
      </c>
      <c r="D228" s="15">
        <f>IF(ISERROR(VLOOKUP($A228,'[1]Gesamt'!$A$4:$AG$251,29)),"",VLOOKUP($A228,'[1]Gesamt'!$A$4:$AG$251,29))</f>
      </c>
      <c r="E228" s="3">
        <f>IF(ISERROR(VLOOKUP($A228,'[1]Gesamt'!$A$4:$AG$251,9)),"",VLOOKUP($A228,'[1]Gesamt'!$A$4:$AG$251,9))</f>
      </c>
      <c r="F228" s="3">
        <f>IF(ISERROR(VLOOKUP($A228,'[1]Gesamt'!$A$4:$AG$251,10)),"",VLOOKUP($A228,'[1]Gesamt'!$A$4:$AG$251,10))</f>
      </c>
      <c r="G228" s="3">
        <f>IF(ISERROR(VLOOKUP($A228,'[1]Gesamt'!$A$4:$AG$251,11)),"",VLOOKUP($A228,'[1]Gesamt'!$A$4:$AG$251,11))</f>
      </c>
      <c r="H228" s="3">
        <f>IF(ISERROR(VLOOKUP($A228,'[1]Gesamt'!$A$4:$AG$251,12)),"",VLOOKUP($A228,'[1]Gesamt'!$A$4:$AG$251,12))</f>
      </c>
      <c r="I228" s="3">
        <f>IF(ISERROR(VLOOKUP($A228,'[1]Gesamt'!$A$4:$AG$251,13)),"",VLOOKUP($A228,'[1]Gesamt'!$A$4:$AG$251,13))</f>
      </c>
      <c r="J228" s="3">
        <f>IF(ISERROR(VLOOKUP($A228,'[1]Gesamt'!$A$4:$AG$251,14)),"",VLOOKUP($A228,'[1]Gesamt'!$A$4:$AG$251,14))</f>
      </c>
      <c r="K228" s="16">
        <f>IF(OR(M228="",M228=99999),"",RANK(M228,M:M,1))</f>
      </c>
      <c r="L228" s="4">
        <v>506</v>
      </c>
      <c r="M228" s="17">
        <f>IF(J228="","",ROUND(J228,2))</f>
      </c>
    </row>
    <row r="229" spans="1:13" ht="12" customHeight="1">
      <c r="A229" s="15">
        <f>IF(AND('[1]Gesamt'!$D230="x",'[1]Gesamt'!$A230&lt;189,'[1]Gesamt'!E230="x"),'[1]Gesamt'!A230,"")</f>
      </c>
      <c r="B229" s="15">
        <f>IF(ISERROR(VLOOKUP($A229,'[1]Gesamt'!$A$4:$AG$251,2)),"",VLOOKUP($A229,'[1]Gesamt'!$A$4:$AG$251,2))</f>
      </c>
      <c r="C229" s="15">
        <f>IF(ISERROR(VLOOKUP($A229,'[1]Gesamt'!$A$4:$AG$251,3)),"",VLOOKUP($A229,'[1]Gesamt'!$A$4:$AG$251,3))</f>
      </c>
      <c r="D229" s="15">
        <f>IF(ISERROR(VLOOKUP($A229,'[1]Gesamt'!$A$4:$AG$251,29)),"",VLOOKUP($A229,'[1]Gesamt'!$A$4:$AG$251,29))</f>
      </c>
      <c r="E229" s="3">
        <f>IF(ISERROR(VLOOKUP($A229,'[1]Gesamt'!$A$4:$AG$251,9)),"",VLOOKUP($A229,'[1]Gesamt'!$A$4:$AG$251,9))</f>
      </c>
      <c r="F229" s="3">
        <f>IF(ISERROR(VLOOKUP($A229,'[1]Gesamt'!$A$4:$AG$251,10)),"",VLOOKUP($A229,'[1]Gesamt'!$A$4:$AG$251,10))</f>
      </c>
      <c r="G229" s="3">
        <f>IF(ISERROR(VLOOKUP($A229,'[1]Gesamt'!$A$4:$AG$251,11)),"",VLOOKUP($A229,'[1]Gesamt'!$A$4:$AG$251,11))</f>
      </c>
      <c r="H229" s="3">
        <f>IF(ISERROR(VLOOKUP($A229,'[1]Gesamt'!$A$4:$AG$251,12)),"",VLOOKUP($A229,'[1]Gesamt'!$A$4:$AG$251,12))</f>
      </c>
      <c r="I229" s="3">
        <f>IF(ISERROR(VLOOKUP($A229,'[1]Gesamt'!$A$4:$AG$251,13)),"",VLOOKUP($A229,'[1]Gesamt'!$A$4:$AG$251,13))</f>
      </c>
      <c r="J229" s="3">
        <f>IF(ISERROR(VLOOKUP($A229,'[1]Gesamt'!$A$4:$AG$251,14)),"",VLOOKUP($A229,'[1]Gesamt'!$A$4:$AG$251,14))</f>
      </c>
      <c r="K229" s="16">
        <f>IF(OR(M229="",M229=99999),"",RANK(M229,M:M,1))</f>
      </c>
      <c r="L229" s="4">
        <v>507</v>
      </c>
      <c r="M229" s="17">
        <f>IF(J229="","",ROUND(J229,2))</f>
      </c>
    </row>
    <row r="230" spans="1:13" ht="12" customHeight="1">
      <c r="A230" s="15">
        <f>IF(AND('[1]Gesamt'!$D231="x",'[1]Gesamt'!$A231&lt;189,'[1]Gesamt'!E231="x"),'[1]Gesamt'!A231,"")</f>
      </c>
      <c r="B230" s="15">
        <f>IF(ISERROR(VLOOKUP($A230,'[1]Gesamt'!$A$4:$AG$251,2)),"",VLOOKUP($A230,'[1]Gesamt'!$A$4:$AG$251,2))</f>
      </c>
      <c r="C230" s="15">
        <f>IF(ISERROR(VLOOKUP($A230,'[1]Gesamt'!$A$4:$AG$251,3)),"",VLOOKUP($A230,'[1]Gesamt'!$A$4:$AG$251,3))</f>
      </c>
      <c r="D230" s="15">
        <f>IF(ISERROR(VLOOKUP($A230,'[1]Gesamt'!$A$4:$AG$251,29)),"",VLOOKUP($A230,'[1]Gesamt'!$A$4:$AG$251,29))</f>
      </c>
      <c r="E230" s="3">
        <f>IF(ISERROR(VLOOKUP($A230,'[1]Gesamt'!$A$4:$AG$251,9)),"",VLOOKUP($A230,'[1]Gesamt'!$A$4:$AG$251,9))</f>
      </c>
      <c r="F230" s="3">
        <f>IF(ISERROR(VLOOKUP($A230,'[1]Gesamt'!$A$4:$AG$251,10)),"",VLOOKUP($A230,'[1]Gesamt'!$A$4:$AG$251,10))</f>
      </c>
      <c r="G230" s="3">
        <f>IF(ISERROR(VLOOKUP($A230,'[1]Gesamt'!$A$4:$AG$251,11)),"",VLOOKUP($A230,'[1]Gesamt'!$A$4:$AG$251,11))</f>
      </c>
      <c r="H230" s="3">
        <f>IF(ISERROR(VLOOKUP($A230,'[1]Gesamt'!$A$4:$AG$251,12)),"",VLOOKUP($A230,'[1]Gesamt'!$A$4:$AG$251,12))</f>
      </c>
      <c r="I230" s="3">
        <f>IF(ISERROR(VLOOKUP($A230,'[1]Gesamt'!$A$4:$AG$251,13)),"",VLOOKUP($A230,'[1]Gesamt'!$A$4:$AG$251,13))</f>
      </c>
      <c r="J230" s="3">
        <f>IF(ISERROR(VLOOKUP($A230,'[1]Gesamt'!$A$4:$AG$251,14)),"",VLOOKUP($A230,'[1]Gesamt'!$A$4:$AG$251,14))</f>
      </c>
      <c r="K230" s="16">
        <f>IF(OR(M230="",M230=99999),"",RANK(M230,M:M,1))</f>
      </c>
      <c r="L230" s="4">
        <v>508</v>
      </c>
      <c r="M230" s="17">
        <f>IF(J230="","",ROUND(J230,2))</f>
      </c>
    </row>
    <row r="231" spans="1:13" ht="12" customHeight="1">
      <c r="A231" s="15">
        <f>IF(AND('[1]Gesamt'!$D232="x",'[1]Gesamt'!$A232&lt;189,'[1]Gesamt'!E232="x"),'[1]Gesamt'!A232,"")</f>
      </c>
      <c r="B231" s="15">
        <f>IF(ISERROR(VLOOKUP($A231,'[1]Gesamt'!$A$4:$AG$251,2)),"",VLOOKUP($A231,'[1]Gesamt'!$A$4:$AG$251,2))</f>
      </c>
      <c r="C231" s="15">
        <f>IF(ISERROR(VLOOKUP($A231,'[1]Gesamt'!$A$4:$AG$251,3)),"",VLOOKUP($A231,'[1]Gesamt'!$A$4:$AG$251,3))</f>
      </c>
      <c r="D231" s="15">
        <f>IF(ISERROR(VLOOKUP($A231,'[1]Gesamt'!$A$4:$AG$251,29)),"",VLOOKUP($A231,'[1]Gesamt'!$A$4:$AG$251,29))</f>
      </c>
      <c r="E231" s="3">
        <f>IF(ISERROR(VLOOKUP($A231,'[1]Gesamt'!$A$4:$AG$251,9)),"",VLOOKUP($A231,'[1]Gesamt'!$A$4:$AG$251,9))</f>
      </c>
      <c r="F231" s="3">
        <f>IF(ISERROR(VLOOKUP($A231,'[1]Gesamt'!$A$4:$AG$251,10)),"",VLOOKUP($A231,'[1]Gesamt'!$A$4:$AG$251,10))</f>
      </c>
      <c r="G231" s="3">
        <f>IF(ISERROR(VLOOKUP($A231,'[1]Gesamt'!$A$4:$AG$251,11)),"",VLOOKUP($A231,'[1]Gesamt'!$A$4:$AG$251,11))</f>
      </c>
      <c r="H231" s="3">
        <f>IF(ISERROR(VLOOKUP($A231,'[1]Gesamt'!$A$4:$AG$251,12)),"",VLOOKUP($A231,'[1]Gesamt'!$A$4:$AG$251,12))</f>
      </c>
      <c r="I231" s="3">
        <f>IF(ISERROR(VLOOKUP($A231,'[1]Gesamt'!$A$4:$AG$251,13)),"",VLOOKUP($A231,'[1]Gesamt'!$A$4:$AG$251,13))</f>
      </c>
      <c r="J231" s="3">
        <f>IF(ISERROR(VLOOKUP($A231,'[1]Gesamt'!$A$4:$AG$251,14)),"",VLOOKUP($A231,'[1]Gesamt'!$A$4:$AG$251,14))</f>
      </c>
      <c r="K231" s="16">
        <f>IF(OR(M231="",M231=99999),"",RANK(M231,M:M,1))</f>
      </c>
      <c r="L231" s="4">
        <v>509</v>
      </c>
      <c r="M231" s="17">
        <f>IF(J231="","",ROUND(J231,2))</f>
      </c>
    </row>
    <row r="232" spans="1:13" ht="12" customHeight="1">
      <c r="A232" s="15">
        <f>IF(AND('[1]Gesamt'!$D233="x",'[1]Gesamt'!$A233&lt;189,'[1]Gesamt'!E233="x"),'[1]Gesamt'!A233,"")</f>
      </c>
      <c r="B232" s="15">
        <f>IF(ISERROR(VLOOKUP($A232,'[1]Gesamt'!$A$4:$AG$251,2)),"",VLOOKUP($A232,'[1]Gesamt'!$A$4:$AG$251,2))</f>
      </c>
      <c r="C232" s="15">
        <f>IF(ISERROR(VLOOKUP($A232,'[1]Gesamt'!$A$4:$AG$251,3)),"",VLOOKUP($A232,'[1]Gesamt'!$A$4:$AG$251,3))</f>
      </c>
      <c r="D232" s="15">
        <f>IF(ISERROR(VLOOKUP($A232,'[1]Gesamt'!$A$4:$AG$251,29)),"",VLOOKUP($A232,'[1]Gesamt'!$A$4:$AG$251,29))</f>
      </c>
      <c r="E232" s="3">
        <f>IF(ISERROR(VLOOKUP($A232,'[1]Gesamt'!$A$4:$AG$251,9)),"",VLOOKUP($A232,'[1]Gesamt'!$A$4:$AG$251,9))</f>
      </c>
      <c r="F232" s="3">
        <f>IF(ISERROR(VLOOKUP($A232,'[1]Gesamt'!$A$4:$AG$251,10)),"",VLOOKUP($A232,'[1]Gesamt'!$A$4:$AG$251,10))</f>
      </c>
      <c r="G232" s="3">
        <f>IF(ISERROR(VLOOKUP($A232,'[1]Gesamt'!$A$4:$AG$251,11)),"",VLOOKUP($A232,'[1]Gesamt'!$A$4:$AG$251,11))</f>
      </c>
      <c r="H232" s="3">
        <f>IF(ISERROR(VLOOKUP($A232,'[1]Gesamt'!$A$4:$AG$251,12)),"",VLOOKUP($A232,'[1]Gesamt'!$A$4:$AG$251,12))</f>
      </c>
      <c r="I232" s="3">
        <f>IF(ISERROR(VLOOKUP($A232,'[1]Gesamt'!$A$4:$AG$251,13)),"",VLOOKUP($A232,'[1]Gesamt'!$A$4:$AG$251,13))</f>
      </c>
      <c r="J232" s="3">
        <f>IF(ISERROR(VLOOKUP($A232,'[1]Gesamt'!$A$4:$AG$251,14)),"",VLOOKUP($A232,'[1]Gesamt'!$A$4:$AG$251,14))</f>
      </c>
      <c r="K232" s="16">
        <f>IF(OR(M232="",M232=99999),"",RANK(M232,M:M,1))</f>
      </c>
      <c r="L232" s="4">
        <v>510</v>
      </c>
      <c r="M232" s="17">
        <f>IF(J232="","",ROUND(J232,2))</f>
      </c>
    </row>
    <row r="233" spans="1:13" ht="12" customHeight="1">
      <c r="A233" s="15">
        <f>IF(AND('[1]Gesamt'!$D234="x",'[1]Gesamt'!$A234&lt;189,'[1]Gesamt'!E234="x"),'[1]Gesamt'!A234,"")</f>
      </c>
      <c r="B233" s="15">
        <f>IF(ISERROR(VLOOKUP($A233,'[1]Gesamt'!$A$4:$AG$251,2)),"",VLOOKUP($A233,'[1]Gesamt'!$A$4:$AG$251,2))</f>
      </c>
      <c r="C233" s="15">
        <f>IF(ISERROR(VLOOKUP($A233,'[1]Gesamt'!$A$4:$AG$251,3)),"",VLOOKUP($A233,'[1]Gesamt'!$A$4:$AG$251,3))</f>
      </c>
      <c r="D233" s="15">
        <f>IF(ISERROR(VLOOKUP($A233,'[1]Gesamt'!$A$4:$AG$251,29)),"",VLOOKUP($A233,'[1]Gesamt'!$A$4:$AG$251,29))</f>
      </c>
      <c r="E233" s="3">
        <f>IF(ISERROR(VLOOKUP($A233,'[1]Gesamt'!$A$4:$AG$251,9)),"",VLOOKUP($A233,'[1]Gesamt'!$A$4:$AG$251,9))</f>
      </c>
      <c r="F233" s="3">
        <f>IF(ISERROR(VLOOKUP($A233,'[1]Gesamt'!$A$4:$AG$251,10)),"",VLOOKUP($A233,'[1]Gesamt'!$A$4:$AG$251,10))</f>
      </c>
      <c r="G233" s="3">
        <f>IF(ISERROR(VLOOKUP($A233,'[1]Gesamt'!$A$4:$AG$251,11)),"",VLOOKUP($A233,'[1]Gesamt'!$A$4:$AG$251,11))</f>
      </c>
      <c r="H233" s="3">
        <f>IF(ISERROR(VLOOKUP($A233,'[1]Gesamt'!$A$4:$AG$251,12)),"",VLOOKUP($A233,'[1]Gesamt'!$A$4:$AG$251,12))</f>
      </c>
      <c r="I233" s="3">
        <f>IF(ISERROR(VLOOKUP($A233,'[1]Gesamt'!$A$4:$AG$251,13)),"",VLOOKUP($A233,'[1]Gesamt'!$A$4:$AG$251,13))</f>
      </c>
      <c r="J233" s="3">
        <f>IF(ISERROR(VLOOKUP($A233,'[1]Gesamt'!$A$4:$AG$251,14)),"",VLOOKUP($A233,'[1]Gesamt'!$A$4:$AG$251,14))</f>
      </c>
      <c r="K233" s="16">
        <f>IF(OR(M233="",M233=99999),"",RANK(M233,M:M,1))</f>
      </c>
      <c r="L233" s="4">
        <v>511</v>
      </c>
      <c r="M233" s="17">
        <f>IF(J233="","",ROUND(J233,2))</f>
      </c>
    </row>
    <row r="234" spans="1:13" ht="12" customHeight="1">
      <c r="A234" s="15">
        <f>IF(AND('[1]Gesamt'!$D235="x",'[1]Gesamt'!$A235&lt;189,'[1]Gesamt'!E235="x"),'[1]Gesamt'!A235,"")</f>
      </c>
      <c r="B234" s="15">
        <f>IF(ISERROR(VLOOKUP($A234,'[1]Gesamt'!$A$4:$AG$251,2)),"",VLOOKUP($A234,'[1]Gesamt'!$A$4:$AG$251,2))</f>
      </c>
      <c r="C234" s="15">
        <f>IF(ISERROR(VLOOKUP($A234,'[1]Gesamt'!$A$4:$AG$251,3)),"",VLOOKUP($A234,'[1]Gesamt'!$A$4:$AG$251,3))</f>
      </c>
      <c r="D234" s="15">
        <f>IF(ISERROR(VLOOKUP($A234,'[1]Gesamt'!$A$4:$AG$251,29)),"",VLOOKUP($A234,'[1]Gesamt'!$A$4:$AG$251,29))</f>
      </c>
      <c r="E234" s="3">
        <f>IF(ISERROR(VLOOKUP($A234,'[1]Gesamt'!$A$4:$AG$251,9)),"",VLOOKUP($A234,'[1]Gesamt'!$A$4:$AG$251,9))</f>
      </c>
      <c r="F234" s="3">
        <f>IF(ISERROR(VLOOKUP($A234,'[1]Gesamt'!$A$4:$AG$251,10)),"",VLOOKUP($A234,'[1]Gesamt'!$A$4:$AG$251,10))</f>
      </c>
      <c r="G234" s="3">
        <f>IF(ISERROR(VLOOKUP($A234,'[1]Gesamt'!$A$4:$AG$251,11)),"",VLOOKUP($A234,'[1]Gesamt'!$A$4:$AG$251,11))</f>
      </c>
      <c r="H234" s="3">
        <f>IF(ISERROR(VLOOKUP($A234,'[1]Gesamt'!$A$4:$AG$251,12)),"",VLOOKUP($A234,'[1]Gesamt'!$A$4:$AG$251,12))</f>
      </c>
      <c r="I234" s="3">
        <f>IF(ISERROR(VLOOKUP($A234,'[1]Gesamt'!$A$4:$AG$251,13)),"",VLOOKUP($A234,'[1]Gesamt'!$A$4:$AG$251,13))</f>
      </c>
      <c r="J234" s="3">
        <f>IF(ISERROR(VLOOKUP($A234,'[1]Gesamt'!$A$4:$AG$251,14)),"",VLOOKUP($A234,'[1]Gesamt'!$A$4:$AG$251,14))</f>
      </c>
      <c r="K234" s="16">
        <f>IF(OR(M234="",M234=99999),"",RANK(M234,M:M,1))</f>
      </c>
      <c r="L234" s="4">
        <v>512</v>
      </c>
      <c r="M234" s="17">
        <f>IF(J234="","",ROUND(J234,2))</f>
      </c>
    </row>
    <row r="235" spans="1:13" ht="12" customHeight="1">
      <c r="A235" s="15">
        <f>IF(AND('[1]Gesamt'!$D236="x",'[1]Gesamt'!$A236&lt;189,'[1]Gesamt'!E236="x"),'[1]Gesamt'!A236,"")</f>
      </c>
      <c r="B235" s="15">
        <f>IF(ISERROR(VLOOKUP($A235,'[1]Gesamt'!$A$4:$AG$251,2)),"",VLOOKUP($A235,'[1]Gesamt'!$A$4:$AG$251,2))</f>
      </c>
      <c r="C235" s="15">
        <f>IF(ISERROR(VLOOKUP($A235,'[1]Gesamt'!$A$4:$AG$251,3)),"",VLOOKUP($A235,'[1]Gesamt'!$A$4:$AG$251,3))</f>
      </c>
      <c r="D235" s="15">
        <f>IF(ISERROR(VLOOKUP($A235,'[1]Gesamt'!$A$4:$AG$251,29)),"",VLOOKUP($A235,'[1]Gesamt'!$A$4:$AG$251,29))</f>
      </c>
      <c r="E235" s="3">
        <f>IF(ISERROR(VLOOKUP($A235,'[1]Gesamt'!$A$4:$AG$251,9)),"",VLOOKUP($A235,'[1]Gesamt'!$A$4:$AG$251,9))</f>
      </c>
      <c r="F235" s="3">
        <f>IF(ISERROR(VLOOKUP($A235,'[1]Gesamt'!$A$4:$AG$251,10)),"",VLOOKUP($A235,'[1]Gesamt'!$A$4:$AG$251,10))</f>
      </c>
      <c r="G235" s="3">
        <f>IF(ISERROR(VLOOKUP($A235,'[1]Gesamt'!$A$4:$AG$251,11)),"",VLOOKUP($A235,'[1]Gesamt'!$A$4:$AG$251,11))</f>
      </c>
      <c r="H235" s="3">
        <f>IF(ISERROR(VLOOKUP($A235,'[1]Gesamt'!$A$4:$AG$251,12)),"",VLOOKUP($A235,'[1]Gesamt'!$A$4:$AG$251,12))</f>
      </c>
      <c r="I235" s="3">
        <f>IF(ISERROR(VLOOKUP($A235,'[1]Gesamt'!$A$4:$AG$251,13)),"",VLOOKUP($A235,'[1]Gesamt'!$A$4:$AG$251,13))</f>
      </c>
      <c r="J235" s="3">
        <f>IF(ISERROR(VLOOKUP($A235,'[1]Gesamt'!$A$4:$AG$251,14)),"",VLOOKUP($A235,'[1]Gesamt'!$A$4:$AG$251,14))</f>
      </c>
      <c r="K235" s="16">
        <f>IF(OR(M235="",M235=99999),"",RANK(M235,M:M,1))</f>
      </c>
      <c r="L235" s="4">
        <v>513</v>
      </c>
      <c r="M235" s="17">
        <f>IF(J235="","",ROUND(J235,2))</f>
      </c>
    </row>
    <row r="236" spans="1:13" ht="12" customHeight="1">
      <c r="A236" s="15">
        <f>IF(AND('[1]Gesamt'!$D237="x",'[1]Gesamt'!$A237&lt;189,'[1]Gesamt'!E237="x"),'[1]Gesamt'!A237,"")</f>
      </c>
      <c r="B236" s="15">
        <f>IF(ISERROR(VLOOKUP($A236,'[1]Gesamt'!$A$4:$AG$251,2)),"",VLOOKUP($A236,'[1]Gesamt'!$A$4:$AG$251,2))</f>
      </c>
      <c r="C236" s="15">
        <f>IF(ISERROR(VLOOKUP($A236,'[1]Gesamt'!$A$4:$AG$251,3)),"",VLOOKUP($A236,'[1]Gesamt'!$A$4:$AG$251,3))</f>
      </c>
      <c r="D236" s="15">
        <f>IF(ISERROR(VLOOKUP($A236,'[1]Gesamt'!$A$4:$AG$251,29)),"",VLOOKUP($A236,'[1]Gesamt'!$A$4:$AG$251,29))</f>
      </c>
      <c r="E236" s="3">
        <f>IF(ISERROR(VLOOKUP($A236,'[1]Gesamt'!$A$4:$AG$251,9)),"",VLOOKUP($A236,'[1]Gesamt'!$A$4:$AG$251,9))</f>
      </c>
      <c r="F236" s="3">
        <f>IF(ISERROR(VLOOKUP($A236,'[1]Gesamt'!$A$4:$AG$251,10)),"",VLOOKUP($A236,'[1]Gesamt'!$A$4:$AG$251,10))</f>
      </c>
      <c r="G236" s="3">
        <f>IF(ISERROR(VLOOKUP($A236,'[1]Gesamt'!$A$4:$AG$251,11)),"",VLOOKUP($A236,'[1]Gesamt'!$A$4:$AG$251,11))</f>
      </c>
      <c r="H236" s="3">
        <f>IF(ISERROR(VLOOKUP($A236,'[1]Gesamt'!$A$4:$AG$251,12)),"",VLOOKUP($A236,'[1]Gesamt'!$A$4:$AG$251,12))</f>
      </c>
      <c r="I236" s="3">
        <f>IF(ISERROR(VLOOKUP($A236,'[1]Gesamt'!$A$4:$AG$251,13)),"",VLOOKUP($A236,'[1]Gesamt'!$A$4:$AG$251,13))</f>
      </c>
      <c r="J236" s="3">
        <f>IF(ISERROR(VLOOKUP($A236,'[1]Gesamt'!$A$4:$AG$251,14)),"",VLOOKUP($A236,'[1]Gesamt'!$A$4:$AG$251,14))</f>
      </c>
      <c r="K236" s="16">
        <f>IF(OR(M236="",M236=99999),"",RANK(M236,M:M,1))</f>
      </c>
      <c r="L236" s="4">
        <v>514</v>
      </c>
      <c r="M236" s="17">
        <f>IF(J236="","",ROUND(J236,2))</f>
      </c>
    </row>
    <row r="237" spans="1:13" ht="12" customHeight="1">
      <c r="A237" s="15">
        <f>IF(AND('[1]Gesamt'!$D238="x",'[1]Gesamt'!$A238&lt;189,'[1]Gesamt'!E238="x"),'[1]Gesamt'!A238,"")</f>
      </c>
      <c r="B237" s="15">
        <f>IF(ISERROR(VLOOKUP($A237,'[1]Gesamt'!$A$4:$AG$251,2)),"",VLOOKUP($A237,'[1]Gesamt'!$A$4:$AG$251,2))</f>
      </c>
      <c r="C237" s="15">
        <f>IF(ISERROR(VLOOKUP($A237,'[1]Gesamt'!$A$4:$AG$251,3)),"",VLOOKUP($A237,'[1]Gesamt'!$A$4:$AG$251,3))</f>
      </c>
      <c r="D237" s="15">
        <f>IF(ISERROR(VLOOKUP($A237,'[1]Gesamt'!$A$4:$AG$251,29)),"",VLOOKUP($A237,'[1]Gesamt'!$A$4:$AG$251,29))</f>
      </c>
      <c r="E237" s="3">
        <f>IF(ISERROR(VLOOKUP($A237,'[1]Gesamt'!$A$4:$AG$251,9)),"",VLOOKUP($A237,'[1]Gesamt'!$A$4:$AG$251,9))</f>
      </c>
      <c r="F237" s="3">
        <f>IF(ISERROR(VLOOKUP($A237,'[1]Gesamt'!$A$4:$AG$251,10)),"",VLOOKUP($A237,'[1]Gesamt'!$A$4:$AG$251,10))</f>
      </c>
      <c r="G237" s="3">
        <f>IF(ISERROR(VLOOKUP($A237,'[1]Gesamt'!$A$4:$AG$251,11)),"",VLOOKUP($A237,'[1]Gesamt'!$A$4:$AG$251,11))</f>
      </c>
      <c r="H237" s="3">
        <f>IF(ISERROR(VLOOKUP($A237,'[1]Gesamt'!$A$4:$AG$251,12)),"",VLOOKUP($A237,'[1]Gesamt'!$A$4:$AG$251,12))</f>
      </c>
      <c r="I237" s="3">
        <f>IF(ISERROR(VLOOKUP($A237,'[1]Gesamt'!$A$4:$AG$251,13)),"",VLOOKUP($A237,'[1]Gesamt'!$A$4:$AG$251,13))</f>
      </c>
      <c r="J237" s="3">
        <f>IF(ISERROR(VLOOKUP($A237,'[1]Gesamt'!$A$4:$AG$251,14)),"",VLOOKUP($A237,'[1]Gesamt'!$A$4:$AG$251,14))</f>
      </c>
      <c r="K237" s="16">
        <f>IF(OR(M237="",M237=99999),"",RANK(M237,M:M,1))</f>
      </c>
      <c r="L237" s="4">
        <v>515</v>
      </c>
      <c r="M237" s="17">
        <f>IF(J237="","",ROUND(J237,2))</f>
      </c>
    </row>
    <row r="238" spans="1:13" ht="12" customHeight="1">
      <c r="A238" s="15">
        <f>IF(AND('[1]Gesamt'!$D239="x",'[1]Gesamt'!$A239&lt;189,'[1]Gesamt'!E239="x"),'[1]Gesamt'!A239,"")</f>
      </c>
      <c r="B238" s="15">
        <f>IF(ISERROR(VLOOKUP($A238,'[1]Gesamt'!$A$4:$AG$251,2)),"",VLOOKUP($A238,'[1]Gesamt'!$A$4:$AG$251,2))</f>
      </c>
      <c r="C238" s="15">
        <f>IF(ISERROR(VLOOKUP($A238,'[1]Gesamt'!$A$4:$AG$251,3)),"",VLOOKUP($A238,'[1]Gesamt'!$A$4:$AG$251,3))</f>
      </c>
      <c r="D238" s="15">
        <f>IF(ISERROR(VLOOKUP($A238,'[1]Gesamt'!$A$4:$AG$251,29)),"",VLOOKUP($A238,'[1]Gesamt'!$A$4:$AG$251,29))</f>
      </c>
      <c r="E238" s="3">
        <f>IF(ISERROR(VLOOKUP($A238,'[1]Gesamt'!$A$4:$AG$251,9)),"",VLOOKUP($A238,'[1]Gesamt'!$A$4:$AG$251,9))</f>
      </c>
      <c r="F238" s="3">
        <f>IF(ISERROR(VLOOKUP($A238,'[1]Gesamt'!$A$4:$AG$251,10)),"",VLOOKUP($A238,'[1]Gesamt'!$A$4:$AG$251,10))</f>
      </c>
      <c r="G238" s="3">
        <f>IF(ISERROR(VLOOKUP($A238,'[1]Gesamt'!$A$4:$AG$251,11)),"",VLOOKUP($A238,'[1]Gesamt'!$A$4:$AG$251,11))</f>
      </c>
      <c r="H238" s="3">
        <f>IF(ISERROR(VLOOKUP($A238,'[1]Gesamt'!$A$4:$AG$251,12)),"",VLOOKUP($A238,'[1]Gesamt'!$A$4:$AG$251,12))</f>
      </c>
      <c r="I238" s="3">
        <f>IF(ISERROR(VLOOKUP($A238,'[1]Gesamt'!$A$4:$AG$251,13)),"",VLOOKUP($A238,'[1]Gesamt'!$A$4:$AG$251,13))</f>
      </c>
      <c r="J238" s="3">
        <f>IF(ISERROR(VLOOKUP($A238,'[1]Gesamt'!$A$4:$AG$251,14)),"",VLOOKUP($A238,'[1]Gesamt'!$A$4:$AG$251,14))</f>
      </c>
      <c r="K238" s="16">
        <f>IF(OR(M238="",M238=99999),"",RANK(M238,M:M,1))</f>
      </c>
      <c r="L238" s="4">
        <v>516</v>
      </c>
      <c r="M238" s="17">
        <f>IF(J238="","",ROUND(J238,2))</f>
      </c>
    </row>
    <row r="239" spans="1:13" ht="12" customHeight="1">
      <c r="A239" s="15">
        <f>IF(AND('[1]Gesamt'!$D240="x",'[1]Gesamt'!$A240&lt;189,'[1]Gesamt'!E240="x"),'[1]Gesamt'!A240,"")</f>
      </c>
      <c r="B239" s="15">
        <f>IF(ISERROR(VLOOKUP($A239,'[1]Gesamt'!$A$4:$AG$251,2)),"",VLOOKUP($A239,'[1]Gesamt'!$A$4:$AG$251,2))</f>
      </c>
      <c r="C239" s="15">
        <f>IF(ISERROR(VLOOKUP($A239,'[1]Gesamt'!$A$4:$AG$251,3)),"",VLOOKUP($A239,'[1]Gesamt'!$A$4:$AG$251,3))</f>
      </c>
      <c r="D239" s="15">
        <f>IF(ISERROR(VLOOKUP($A239,'[1]Gesamt'!$A$4:$AG$251,29)),"",VLOOKUP($A239,'[1]Gesamt'!$A$4:$AG$251,29))</f>
      </c>
      <c r="E239" s="3">
        <f>IF(ISERROR(VLOOKUP($A239,'[1]Gesamt'!$A$4:$AG$251,9)),"",VLOOKUP($A239,'[1]Gesamt'!$A$4:$AG$251,9))</f>
      </c>
      <c r="F239" s="3">
        <f>IF(ISERROR(VLOOKUP($A239,'[1]Gesamt'!$A$4:$AG$251,10)),"",VLOOKUP($A239,'[1]Gesamt'!$A$4:$AG$251,10))</f>
      </c>
      <c r="G239" s="3">
        <f>IF(ISERROR(VLOOKUP($A239,'[1]Gesamt'!$A$4:$AG$251,11)),"",VLOOKUP($A239,'[1]Gesamt'!$A$4:$AG$251,11))</f>
      </c>
      <c r="H239" s="3">
        <f>IF(ISERROR(VLOOKUP($A239,'[1]Gesamt'!$A$4:$AG$251,12)),"",VLOOKUP($A239,'[1]Gesamt'!$A$4:$AG$251,12))</f>
      </c>
      <c r="I239" s="3">
        <f>IF(ISERROR(VLOOKUP($A239,'[1]Gesamt'!$A$4:$AG$251,13)),"",VLOOKUP($A239,'[1]Gesamt'!$A$4:$AG$251,13))</f>
      </c>
      <c r="J239" s="3">
        <f>IF(ISERROR(VLOOKUP($A239,'[1]Gesamt'!$A$4:$AG$251,14)),"",VLOOKUP($A239,'[1]Gesamt'!$A$4:$AG$251,14))</f>
      </c>
      <c r="K239" s="16">
        <f>IF(OR(M239="",M239=99999),"",RANK(M239,M:M,1))</f>
      </c>
      <c r="L239" s="4">
        <v>517</v>
      </c>
      <c r="M239" s="17">
        <f>IF(J239="","",ROUND(J239,2))</f>
      </c>
    </row>
    <row r="240" spans="1:13" ht="12" customHeight="1">
      <c r="A240" s="15">
        <f>IF(AND('[1]Gesamt'!$D241="x",'[1]Gesamt'!$A241&lt;189,'[1]Gesamt'!E241="x"),'[1]Gesamt'!A241,"")</f>
      </c>
      <c r="B240" s="15">
        <f>IF(ISERROR(VLOOKUP($A240,'[1]Gesamt'!$A$4:$AG$251,2)),"",VLOOKUP($A240,'[1]Gesamt'!$A$4:$AG$251,2))</f>
      </c>
      <c r="C240" s="15">
        <f>IF(ISERROR(VLOOKUP($A240,'[1]Gesamt'!$A$4:$AG$251,3)),"",VLOOKUP($A240,'[1]Gesamt'!$A$4:$AG$251,3))</f>
      </c>
      <c r="D240" s="15">
        <f>IF(ISERROR(VLOOKUP($A240,'[1]Gesamt'!$A$4:$AG$251,29)),"",VLOOKUP($A240,'[1]Gesamt'!$A$4:$AG$251,29))</f>
      </c>
      <c r="E240" s="3">
        <f>IF(ISERROR(VLOOKUP($A240,'[1]Gesamt'!$A$4:$AG$251,9)),"",VLOOKUP($A240,'[1]Gesamt'!$A$4:$AG$251,9))</f>
      </c>
      <c r="F240" s="3">
        <f>IF(ISERROR(VLOOKUP($A240,'[1]Gesamt'!$A$4:$AG$251,10)),"",VLOOKUP($A240,'[1]Gesamt'!$A$4:$AG$251,10))</f>
      </c>
      <c r="G240" s="3">
        <f>IF(ISERROR(VLOOKUP($A240,'[1]Gesamt'!$A$4:$AG$251,11)),"",VLOOKUP($A240,'[1]Gesamt'!$A$4:$AG$251,11))</f>
      </c>
      <c r="H240" s="3">
        <f>IF(ISERROR(VLOOKUP($A240,'[1]Gesamt'!$A$4:$AG$251,12)),"",VLOOKUP($A240,'[1]Gesamt'!$A$4:$AG$251,12))</f>
      </c>
      <c r="I240" s="3">
        <f>IF(ISERROR(VLOOKUP($A240,'[1]Gesamt'!$A$4:$AG$251,13)),"",VLOOKUP($A240,'[1]Gesamt'!$A$4:$AG$251,13))</f>
      </c>
      <c r="J240" s="3">
        <f>IF(ISERROR(VLOOKUP($A240,'[1]Gesamt'!$A$4:$AG$251,14)),"",VLOOKUP($A240,'[1]Gesamt'!$A$4:$AG$251,14))</f>
      </c>
      <c r="K240" s="16">
        <f>IF(OR(M240="",M240=99999),"",RANK(M240,M:M,1))</f>
      </c>
      <c r="L240" s="4">
        <v>518</v>
      </c>
      <c r="M240" s="17">
        <f>IF(J240="","",ROUND(J240,2))</f>
      </c>
    </row>
    <row r="241" spans="1:13" ht="12" customHeight="1">
      <c r="A241" s="15">
        <f>IF(AND('[1]Gesamt'!$D242="x",'[1]Gesamt'!$A242&lt;189,'[1]Gesamt'!E242="x"),'[1]Gesamt'!A242,"")</f>
      </c>
      <c r="B241" s="15">
        <f>IF(ISERROR(VLOOKUP($A241,'[1]Gesamt'!$A$4:$AG$251,2)),"",VLOOKUP($A241,'[1]Gesamt'!$A$4:$AG$251,2))</f>
      </c>
      <c r="C241" s="15">
        <f>IF(ISERROR(VLOOKUP($A241,'[1]Gesamt'!$A$4:$AG$251,3)),"",VLOOKUP($A241,'[1]Gesamt'!$A$4:$AG$251,3))</f>
      </c>
      <c r="D241" s="15">
        <f>IF(ISERROR(VLOOKUP($A241,'[1]Gesamt'!$A$4:$AG$251,29)),"",VLOOKUP($A241,'[1]Gesamt'!$A$4:$AG$251,29))</f>
      </c>
      <c r="E241" s="3">
        <f>IF(ISERROR(VLOOKUP($A241,'[1]Gesamt'!$A$4:$AG$251,9)),"",VLOOKUP($A241,'[1]Gesamt'!$A$4:$AG$251,9))</f>
      </c>
      <c r="F241" s="3">
        <f>IF(ISERROR(VLOOKUP($A241,'[1]Gesamt'!$A$4:$AG$251,10)),"",VLOOKUP($A241,'[1]Gesamt'!$A$4:$AG$251,10))</f>
      </c>
      <c r="G241" s="3">
        <f>IF(ISERROR(VLOOKUP($A241,'[1]Gesamt'!$A$4:$AG$251,11)),"",VLOOKUP($A241,'[1]Gesamt'!$A$4:$AG$251,11))</f>
      </c>
      <c r="H241" s="3">
        <f>IF(ISERROR(VLOOKUP($A241,'[1]Gesamt'!$A$4:$AG$251,12)),"",VLOOKUP($A241,'[1]Gesamt'!$A$4:$AG$251,12))</f>
      </c>
      <c r="I241" s="3">
        <f>IF(ISERROR(VLOOKUP($A241,'[1]Gesamt'!$A$4:$AG$251,13)),"",VLOOKUP($A241,'[1]Gesamt'!$A$4:$AG$251,13))</f>
      </c>
      <c r="J241" s="3">
        <f>IF(ISERROR(VLOOKUP($A241,'[1]Gesamt'!$A$4:$AG$251,14)),"",VLOOKUP($A241,'[1]Gesamt'!$A$4:$AG$251,14))</f>
      </c>
      <c r="K241" s="16">
        <f>IF(OR(M241="",M241=99999),"",RANK(M241,M:M,1))</f>
      </c>
      <c r="L241" s="4">
        <v>601</v>
      </c>
      <c r="M241" s="17">
        <f>IF(J241="","",ROUND(J241,2))</f>
      </c>
    </row>
    <row r="242" spans="1:13" ht="12" customHeight="1">
      <c r="A242" s="15">
        <f>IF(AND('[1]Gesamt'!$D243="x",'[1]Gesamt'!$A243&lt;189,'[1]Gesamt'!E243="x"),'[1]Gesamt'!A243,"")</f>
      </c>
      <c r="B242" s="15">
        <f>IF(ISERROR(VLOOKUP($A242,'[1]Gesamt'!$A$4:$AG$251,2)),"",VLOOKUP($A242,'[1]Gesamt'!$A$4:$AG$251,2))</f>
      </c>
      <c r="C242" s="15">
        <f>IF(ISERROR(VLOOKUP($A242,'[1]Gesamt'!$A$4:$AG$251,3)),"",VLOOKUP($A242,'[1]Gesamt'!$A$4:$AG$251,3))</f>
      </c>
      <c r="D242" s="15">
        <f>IF(ISERROR(VLOOKUP($A242,'[1]Gesamt'!$A$4:$AG$251,29)),"",VLOOKUP($A242,'[1]Gesamt'!$A$4:$AG$251,29))</f>
      </c>
      <c r="E242" s="3">
        <f>IF(ISERROR(VLOOKUP($A242,'[1]Gesamt'!$A$4:$AG$251,9)),"",VLOOKUP($A242,'[1]Gesamt'!$A$4:$AG$251,9))</f>
      </c>
      <c r="F242" s="3">
        <f>IF(ISERROR(VLOOKUP($A242,'[1]Gesamt'!$A$4:$AG$251,10)),"",VLOOKUP($A242,'[1]Gesamt'!$A$4:$AG$251,10))</f>
      </c>
      <c r="G242" s="3">
        <f>IF(ISERROR(VLOOKUP($A242,'[1]Gesamt'!$A$4:$AG$251,11)),"",VLOOKUP($A242,'[1]Gesamt'!$A$4:$AG$251,11))</f>
      </c>
      <c r="H242" s="3">
        <f>IF(ISERROR(VLOOKUP($A242,'[1]Gesamt'!$A$4:$AG$251,12)),"",VLOOKUP($A242,'[1]Gesamt'!$A$4:$AG$251,12))</f>
      </c>
      <c r="I242" s="3">
        <f>IF(ISERROR(VLOOKUP($A242,'[1]Gesamt'!$A$4:$AG$251,13)),"",VLOOKUP($A242,'[1]Gesamt'!$A$4:$AG$251,13))</f>
      </c>
      <c r="J242" s="3">
        <f>IF(ISERROR(VLOOKUP($A242,'[1]Gesamt'!$A$4:$AG$251,14)),"",VLOOKUP($A242,'[1]Gesamt'!$A$4:$AG$251,14))</f>
      </c>
      <c r="K242" s="16">
        <f>IF(OR(M242="",M242=99999),"",RANK(M242,M:M,1))</f>
      </c>
      <c r="L242" s="4">
        <v>602</v>
      </c>
      <c r="M242" s="17">
        <f>IF(J242="","",ROUND(J242,2))</f>
      </c>
    </row>
    <row r="243" spans="1:13" ht="12" customHeight="1">
      <c r="A243" s="15">
        <f>IF(AND('[1]Gesamt'!$D244="x",'[1]Gesamt'!$A244&lt;189,'[1]Gesamt'!E244="x"),'[1]Gesamt'!A244,"")</f>
      </c>
      <c r="B243" s="15">
        <f>IF(ISERROR(VLOOKUP($A243,'[1]Gesamt'!$A$4:$AG$251,2)),"",VLOOKUP($A243,'[1]Gesamt'!$A$4:$AG$251,2))</f>
      </c>
      <c r="C243" s="15">
        <f>IF(ISERROR(VLOOKUP($A243,'[1]Gesamt'!$A$4:$AG$251,3)),"",VLOOKUP($A243,'[1]Gesamt'!$A$4:$AG$251,3))</f>
      </c>
      <c r="D243" s="15">
        <f>IF(ISERROR(VLOOKUP($A243,'[1]Gesamt'!$A$4:$AG$251,29)),"",VLOOKUP($A243,'[1]Gesamt'!$A$4:$AG$251,29))</f>
      </c>
      <c r="E243" s="3">
        <f>IF(ISERROR(VLOOKUP($A243,'[1]Gesamt'!$A$4:$AG$251,9)),"",VLOOKUP($A243,'[1]Gesamt'!$A$4:$AG$251,9))</f>
      </c>
      <c r="F243" s="3">
        <f>IF(ISERROR(VLOOKUP($A243,'[1]Gesamt'!$A$4:$AG$251,10)),"",VLOOKUP($A243,'[1]Gesamt'!$A$4:$AG$251,10))</f>
      </c>
      <c r="G243" s="3">
        <f>IF(ISERROR(VLOOKUP($A243,'[1]Gesamt'!$A$4:$AG$251,11)),"",VLOOKUP($A243,'[1]Gesamt'!$A$4:$AG$251,11))</f>
      </c>
      <c r="H243" s="3">
        <f>IF(ISERROR(VLOOKUP($A243,'[1]Gesamt'!$A$4:$AG$251,12)),"",VLOOKUP($A243,'[1]Gesamt'!$A$4:$AG$251,12))</f>
      </c>
      <c r="I243" s="3">
        <f>IF(ISERROR(VLOOKUP($A243,'[1]Gesamt'!$A$4:$AG$251,13)),"",VLOOKUP($A243,'[1]Gesamt'!$A$4:$AG$251,13))</f>
      </c>
      <c r="J243" s="3">
        <f>IF(ISERROR(VLOOKUP($A243,'[1]Gesamt'!$A$4:$AG$251,14)),"",VLOOKUP($A243,'[1]Gesamt'!$A$4:$AG$251,14))</f>
      </c>
      <c r="K243" s="16">
        <f>IF(OR(M243="",M243=99999),"",RANK(M243,M:M,1))</f>
      </c>
      <c r="L243" s="4">
        <v>603</v>
      </c>
      <c r="M243" s="17">
        <f>IF(J243="","",ROUND(J243,2))</f>
      </c>
    </row>
    <row r="244" spans="1:13" ht="12" customHeight="1">
      <c r="A244" s="15">
        <f>IF(AND('[1]Gesamt'!$D245="x",'[1]Gesamt'!$A245&lt;189,'[1]Gesamt'!E245="x"),'[1]Gesamt'!A245,"")</f>
      </c>
      <c r="B244" s="15">
        <f>IF(ISERROR(VLOOKUP($A244,'[1]Gesamt'!$A$4:$AG$251,2)),"",VLOOKUP($A244,'[1]Gesamt'!$A$4:$AG$251,2))</f>
      </c>
      <c r="C244" s="15">
        <f>IF(ISERROR(VLOOKUP($A244,'[1]Gesamt'!$A$4:$AG$251,3)),"",VLOOKUP($A244,'[1]Gesamt'!$A$4:$AG$251,3))</f>
      </c>
      <c r="D244" s="15">
        <f>IF(ISERROR(VLOOKUP($A244,'[1]Gesamt'!$A$4:$AG$251,29)),"",VLOOKUP($A244,'[1]Gesamt'!$A$4:$AG$251,29))</f>
      </c>
      <c r="E244" s="3">
        <f>IF(ISERROR(VLOOKUP($A244,'[1]Gesamt'!$A$4:$AG$251,9)),"",VLOOKUP($A244,'[1]Gesamt'!$A$4:$AG$251,9))</f>
      </c>
      <c r="F244" s="3">
        <f>IF(ISERROR(VLOOKUP($A244,'[1]Gesamt'!$A$4:$AG$251,10)),"",VLOOKUP($A244,'[1]Gesamt'!$A$4:$AG$251,10))</f>
      </c>
      <c r="G244" s="3">
        <f>IF(ISERROR(VLOOKUP($A244,'[1]Gesamt'!$A$4:$AG$251,11)),"",VLOOKUP($A244,'[1]Gesamt'!$A$4:$AG$251,11))</f>
      </c>
      <c r="H244" s="3">
        <f>IF(ISERROR(VLOOKUP($A244,'[1]Gesamt'!$A$4:$AG$251,12)),"",VLOOKUP($A244,'[1]Gesamt'!$A$4:$AG$251,12))</f>
      </c>
      <c r="I244" s="3">
        <f>IF(ISERROR(VLOOKUP($A244,'[1]Gesamt'!$A$4:$AG$251,13)),"",VLOOKUP($A244,'[1]Gesamt'!$A$4:$AG$251,13))</f>
      </c>
      <c r="J244" s="3">
        <f>IF(ISERROR(VLOOKUP($A244,'[1]Gesamt'!$A$4:$AG$251,14)),"",VLOOKUP($A244,'[1]Gesamt'!$A$4:$AG$251,14))</f>
      </c>
      <c r="K244" s="16">
        <f>IF(OR(M244="",M244=99999),"",RANK(M244,M:M,1))</f>
      </c>
      <c r="L244" s="4">
        <v>604</v>
      </c>
      <c r="M244" s="17">
        <f>IF(J244="","",ROUND(J244,2))</f>
      </c>
    </row>
    <row r="245" spans="1:13" ht="12" customHeight="1">
      <c r="A245" s="15">
        <f>IF(AND('[1]Gesamt'!$D246="x",'[1]Gesamt'!$A246&lt;189,'[1]Gesamt'!E246="x"),'[1]Gesamt'!A246,"")</f>
      </c>
      <c r="B245" s="15">
        <f>IF(ISERROR(VLOOKUP($A245,'[1]Gesamt'!$A$4:$AG$251,2)),"",VLOOKUP($A245,'[1]Gesamt'!$A$4:$AG$251,2))</f>
      </c>
      <c r="C245" s="15">
        <f>IF(ISERROR(VLOOKUP($A245,'[1]Gesamt'!$A$4:$AG$251,3)),"",VLOOKUP($A245,'[1]Gesamt'!$A$4:$AG$251,3))</f>
      </c>
      <c r="D245" s="15">
        <f>IF(ISERROR(VLOOKUP($A245,'[1]Gesamt'!$A$4:$AG$251,29)),"",VLOOKUP($A245,'[1]Gesamt'!$A$4:$AG$251,29))</f>
      </c>
      <c r="E245" s="3">
        <f>IF(ISERROR(VLOOKUP($A245,'[1]Gesamt'!$A$4:$AG$251,9)),"",VLOOKUP($A245,'[1]Gesamt'!$A$4:$AG$251,9))</f>
      </c>
      <c r="F245" s="3">
        <f>IF(ISERROR(VLOOKUP($A245,'[1]Gesamt'!$A$4:$AG$251,10)),"",VLOOKUP($A245,'[1]Gesamt'!$A$4:$AG$251,10))</f>
      </c>
      <c r="G245" s="3">
        <f>IF(ISERROR(VLOOKUP($A245,'[1]Gesamt'!$A$4:$AG$251,11)),"",VLOOKUP($A245,'[1]Gesamt'!$A$4:$AG$251,11))</f>
      </c>
      <c r="H245" s="3">
        <f>IF(ISERROR(VLOOKUP($A245,'[1]Gesamt'!$A$4:$AG$251,12)),"",VLOOKUP($A245,'[1]Gesamt'!$A$4:$AG$251,12))</f>
      </c>
      <c r="I245" s="3">
        <f>IF(ISERROR(VLOOKUP($A245,'[1]Gesamt'!$A$4:$AG$251,13)),"",VLOOKUP($A245,'[1]Gesamt'!$A$4:$AG$251,13))</f>
      </c>
      <c r="J245" s="3">
        <f>IF(ISERROR(VLOOKUP($A245,'[1]Gesamt'!$A$4:$AG$251,14)),"",VLOOKUP($A245,'[1]Gesamt'!$A$4:$AG$251,14))</f>
      </c>
      <c r="K245" s="16">
        <f>IF(OR(M245="",M245=99999),"",RANK(M245,M:M,1))</f>
      </c>
      <c r="L245" s="4">
        <v>605</v>
      </c>
      <c r="M245" s="17">
        <f>IF(J245="","",ROUND(J245,2))</f>
      </c>
    </row>
    <row r="246" spans="1:13" ht="12" customHeight="1">
      <c r="A246" s="15">
        <f>IF(AND('[1]Gesamt'!$D247="x",'[1]Gesamt'!$A247&lt;189,'[1]Gesamt'!E247="x"),'[1]Gesamt'!A247,"")</f>
      </c>
      <c r="B246" s="15">
        <f>IF(ISERROR(VLOOKUP($A246,'[1]Gesamt'!$A$4:$AG$251,2)),"",VLOOKUP($A246,'[1]Gesamt'!$A$4:$AG$251,2))</f>
      </c>
      <c r="C246" s="15">
        <f>IF(ISERROR(VLOOKUP($A246,'[1]Gesamt'!$A$4:$AG$251,3)),"",VLOOKUP($A246,'[1]Gesamt'!$A$4:$AG$251,3))</f>
      </c>
      <c r="D246" s="15">
        <f>IF(ISERROR(VLOOKUP($A246,'[1]Gesamt'!$A$4:$AG$251,29)),"",VLOOKUP($A246,'[1]Gesamt'!$A$4:$AG$251,29))</f>
      </c>
      <c r="E246" s="3">
        <f>IF(ISERROR(VLOOKUP($A246,'[1]Gesamt'!$A$4:$AG$251,9)),"",VLOOKUP($A246,'[1]Gesamt'!$A$4:$AG$251,9))</f>
      </c>
      <c r="F246" s="3">
        <f>IF(ISERROR(VLOOKUP($A246,'[1]Gesamt'!$A$4:$AG$251,10)),"",VLOOKUP($A246,'[1]Gesamt'!$A$4:$AG$251,10))</f>
      </c>
      <c r="G246" s="3">
        <f>IF(ISERROR(VLOOKUP($A246,'[1]Gesamt'!$A$4:$AG$251,11)),"",VLOOKUP($A246,'[1]Gesamt'!$A$4:$AG$251,11))</f>
      </c>
      <c r="H246" s="3">
        <f>IF(ISERROR(VLOOKUP($A246,'[1]Gesamt'!$A$4:$AG$251,12)),"",VLOOKUP($A246,'[1]Gesamt'!$A$4:$AG$251,12))</f>
      </c>
      <c r="I246" s="3">
        <f>IF(ISERROR(VLOOKUP($A246,'[1]Gesamt'!$A$4:$AG$251,13)),"",VLOOKUP($A246,'[1]Gesamt'!$A$4:$AG$251,13))</f>
      </c>
      <c r="J246" s="3">
        <f>IF(ISERROR(VLOOKUP($A246,'[1]Gesamt'!$A$4:$AG$251,14)),"",VLOOKUP($A246,'[1]Gesamt'!$A$4:$AG$251,14))</f>
      </c>
      <c r="K246" s="16">
        <f>IF(OR(M246="",M246=99999),"",RANK(M246,M:M,1))</f>
      </c>
      <c r="L246" s="4">
        <v>606</v>
      </c>
      <c r="M246" s="17">
        <f>IF(J246="","",ROUND(J246,2))</f>
      </c>
    </row>
    <row r="247" spans="1:13" ht="12" customHeight="1">
      <c r="A247" s="15">
        <f>IF(AND('[1]Gesamt'!$D248="x",'[1]Gesamt'!$A248&lt;189,'[1]Gesamt'!E248="x"),'[1]Gesamt'!A248,"")</f>
      </c>
      <c r="B247" s="15">
        <f>IF(ISERROR(VLOOKUP($A247,'[1]Gesamt'!$A$4:$AG$251,2)),"",VLOOKUP($A247,'[1]Gesamt'!$A$4:$AG$251,2))</f>
      </c>
      <c r="C247" s="15">
        <f>IF(ISERROR(VLOOKUP($A247,'[1]Gesamt'!$A$4:$AG$251,3)),"",VLOOKUP($A247,'[1]Gesamt'!$A$4:$AG$251,3))</f>
      </c>
      <c r="D247" s="15">
        <f>IF(ISERROR(VLOOKUP($A247,'[1]Gesamt'!$A$4:$AG$251,29)),"",VLOOKUP($A247,'[1]Gesamt'!$A$4:$AG$251,29))</f>
      </c>
      <c r="E247" s="3">
        <f>IF(ISERROR(VLOOKUP($A247,'[1]Gesamt'!$A$4:$AG$251,9)),"",VLOOKUP($A247,'[1]Gesamt'!$A$4:$AG$251,9))</f>
      </c>
      <c r="F247" s="3">
        <f>IF(ISERROR(VLOOKUP($A247,'[1]Gesamt'!$A$4:$AG$251,10)),"",VLOOKUP($A247,'[1]Gesamt'!$A$4:$AG$251,10))</f>
      </c>
      <c r="G247" s="3">
        <f>IF(ISERROR(VLOOKUP($A247,'[1]Gesamt'!$A$4:$AG$251,11)),"",VLOOKUP($A247,'[1]Gesamt'!$A$4:$AG$251,11))</f>
      </c>
      <c r="H247" s="3">
        <f>IF(ISERROR(VLOOKUP($A247,'[1]Gesamt'!$A$4:$AG$251,12)),"",VLOOKUP($A247,'[1]Gesamt'!$A$4:$AG$251,12))</f>
      </c>
      <c r="I247" s="3">
        <f>IF(ISERROR(VLOOKUP($A247,'[1]Gesamt'!$A$4:$AG$251,13)),"",VLOOKUP($A247,'[1]Gesamt'!$A$4:$AG$251,13))</f>
      </c>
      <c r="J247" s="3">
        <f>IF(ISERROR(VLOOKUP($A247,'[1]Gesamt'!$A$4:$AG$251,14)),"",VLOOKUP($A247,'[1]Gesamt'!$A$4:$AG$251,14))</f>
      </c>
      <c r="K247" s="16">
        <f>IF(OR(M247="",M247=99999),"",RANK(M247,M:M,1))</f>
      </c>
      <c r="L247" s="4">
        <v>607</v>
      </c>
      <c r="M247" s="17">
        <f>IF(J247="","",ROUND(J247,2))</f>
      </c>
    </row>
    <row r="248" spans="1:13" ht="12" customHeight="1">
      <c r="A248" s="15">
        <f>IF(AND('[1]Gesamt'!$D249="x",'[1]Gesamt'!$A249&lt;189,'[1]Gesamt'!E249="x"),'[1]Gesamt'!A249,"")</f>
      </c>
      <c r="B248" s="15">
        <f>IF(ISERROR(VLOOKUP($A248,'[1]Gesamt'!$A$4:$AG$251,2)),"",VLOOKUP($A248,'[1]Gesamt'!$A$4:$AG$251,2))</f>
      </c>
      <c r="C248" s="15">
        <f>IF(ISERROR(VLOOKUP($A248,'[1]Gesamt'!$A$4:$AG$251,3)),"",VLOOKUP($A248,'[1]Gesamt'!$A$4:$AG$251,3))</f>
      </c>
      <c r="D248" s="15">
        <f>IF(ISERROR(VLOOKUP($A248,'[1]Gesamt'!$A$4:$AG$251,29)),"",VLOOKUP($A248,'[1]Gesamt'!$A$4:$AG$251,29))</f>
      </c>
      <c r="E248" s="3">
        <f>IF(ISERROR(VLOOKUP($A248,'[1]Gesamt'!$A$4:$AG$251,9)),"",VLOOKUP($A248,'[1]Gesamt'!$A$4:$AG$251,9))</f>
      </c>
      <c r="F248" s="3">
        <f>IF(ISERROR(VLOOKUP($A248,'[1]Gesamt'!$A$4:$AG$251,10)),"",VLOOKUP($A248,'[1]Gesamt'!$A$4:$AG$251,10))</f>
      </c>
      <c r="G248" s="3">
        <f>IF(ISERROR(VLOOKUP($A248,'[1]Gesamt'!$A$4:$AG$251,11)),"",VLOOKUP($A248,'[1]Gesamt'!$A$4:$AG$251,11))</f>
      </c>
      <c r="H248" s="3">
        <f>IF(ISERROR(VLOOKUP($A248,'[1]Gesamt'!$A$4:$AG$251,12)),"",VLOOKUP($A248,'[1]Gesamt'!$A$4:$AG$251,12))</f>
      </c>
      <c r="I248" s="3">
        <f>IF(ISERROR(VLOOKUP($A248,'[1]Gesamt'!$A$4:$AG$251,13)),"",VLOOKUP($A248,'[1]Gesamt'!$A$4:$AG$251,13))</f>
      </c>
      <c r="J248" s="3">
        <f>IF(ISERROR(VLOOKUP($A248,'[1]Gesamt'!$A$4:$AG$251,14)),"",VLOOKUP($A248,'[1]Gesamt'!$A$4:$AG$251,14))</f>
      </c>
      <c r="K248" s="16">
        <f>IF(OR(M248="",M248=99999),"",RANK(M248,M:M,1))</f>
      </c>
      <c r="L248" s="4">
        <v>608</v>
      </c>
      <c r="M248" s="17">
        <f>IF(J248="","",ROUND(J248,2))</f>
      </c>
    </row>
    <row r="249" spans="1:13" ht="12" customHeight="1">
      <c r="A249" s="15">
        <f>IF(AND('[1]Gesamt'!$D250="x",'[1]Gesamt'!$A250&lt;189,'[1]Gesamt'!E250="x"),'[1]Gesamt'!A250,"")</f>
      </c>
      <c r="B249" s="15">
        <f>IF(ISERROR(VLOOKUP($A249,'[1]Gesamt'!$A$4:$AG$251,2)),"",VLOOKUP($A249,'[1]Gesamt'!$A$4:$AG$251,2))</f>
      </c>
      <c r="C249" s="15">
        <f>IF(ISERROR(VLOOKUP($A249,'[1]Gesamt'!$A$4:$AG$251,3)),"",VLOOKUP($A249,'[1]Gesamt'!$A$4:$AG$251,3))</f>
      </c>
      <c r="D249" s="15">
        <f>IF(ISERROR(VLOOKUP($A249,'[1]Gesamt'!$A$4:$AG$251,29)),"",VLOOKUP($A249,'[1]Gesamt'!$A$4:$AG$251,29))</f>
      </c>
      <c r="E249" s="3">
        <f>IF(ISERROR(VLOOKUP($A249,'[1]Gesamt'!$A$4:$AG$251,9)),"",VLOOKUP($A249,'[1]Gesamt'!$A$4:$AG$251,9))</f>
      </c>
      <c r="F249" s="3">
        <f>IF(ISERROR(VLOOKUP($A249,'[1]Gesamt'!$A$4:$AG$251,10)),"",VLOOKUP($A249,'[1]Gesamt'!$A$4:$AG$251,10))</f>
      </c>
      <c r="G249" s="3">
        <f>IF(ISERROR(VLOOKUP($A249,'[1]Gesamt'!$A$4:$AG$251,11)),"",VLOOKUP($A249,'[1]Gesamt'!$A$4:$AG$251,11))</f>
      </c>
      <c r="H249" s="3">
        <f>IF(ISERROR(VLOOKUP($A249,'[1]Gesamt'!$A$4:$AG$251,12)),"",VLOOKUP($A249,'[1]Gesamt'!$A$4:$AG$251,12))</f>
      </c>
      <c r="I249" s="3">
        <f>IF(ISERROR(VLOOKUP($A249,'[1]Gesamt'!$A$4:$AG$251,13)),"",VLOOKUP($A249,'[1]Gesamt'!$A$4:$AG$251,13))</f>
      </c>
      <c r="J249" s="3">
        <f>IF(ISERROR(VLOOKUP($A249,'[1]Gesamt'!$A$4:$AG$251,14)),"",VLOOKUP($A249,'[1]Gesamt'!$A$4:$AG$251,14))</f>
      </c>
      <c r="K249" s="16">
        <f>IF(OR(M249="",M249=99999),"",RANK(M249,M:M,1))</f>
      </c>
      <c r="L249" s="4">
        <v>609</v>
      </c>
      <c r="M249" s="17">
        <f>IF(J249="","",ROUND(J249,2))</f>
      </c>
    </row>
    <row r="250" spans="1:13" ht="12.75">
      <c r="A250" s="15">
        <f>IF(AND('[1]Gesamt'!$D251="x",'[1]Gesamt'!$A251&lt;189,'[1]Gesamt'!E251="x"),'[1]Gesamt'!A251,"")</f>
      </c>
      <c r="B250" s="15">
        <f>IF(ISERROR(VLOOKUP($A250,'[1]Gesamt'!$A$4:$AG$251,2)),"",VLOOKUP($A250,'[1]Gesamt'!$A$4:$AG$251,2))</f>
      </c>
      <c r="C250" s="15">
        <f>IF(ISERROR(VLOOKUP($A250,'[1]Gesamt'!$A$4:$AG$251,3)),"",VLOOKUP($A250,'[1]Gesamt'!$A$4:$AG$251,3))</f>
      </c>
      <c r="D250" s="15">
        <f>IF(ISERROR(VLOOKUP($A250,'[1]Gesamt'!$A$4:$AG$251,29)),"",VLOOKUP($A250,'[1]Gesamt'!$A$4:$AG$251,29))</f>
      </c>
      <c r="E250" s="3">
        <f>IF(ISERROR(VLOOKUP($A250,'[1]Gesamt'!$A$4:$AG$251,9)),"",VLOOKUP($A250,'[1]Gesamt'!$A$4:$AG$251,9))</f>
      </c>
      <c r="F250" s="3">
        <f>IF(ISERROR(VLOOKUP($A250,'[1]Gesamt'!$A$4:$AG$251,10)),"",VLOOKUP($A250,'[1]Gesamt'!$A$4:$AG$251,10))</f>
      </c>
      <c r="G250" s="3">
        <f>IF(ISERROR(VLOOKUP($A250,'[1]Gesamt'!$A$4:$AG$251,11)),"",VLOOKUP($A250,'[1]Gesamt'!$A$4:$AG$251,11))</f>
      </c>
      <c r="H250" s="3">
        <f>IF(ISERROR(VLOOKUP($A250,'[1]Gesamt'!$A$4:$AG$251,12)),"",VLOOKUP($A250,'[1]Gesamt'!$A$4:$AG$251,12))</f>
      </c>
      <c r="I250" s="3">
        <f>IF(ISERROR(VLOOKUP($A250,'[1]Gesamt'!$A$4:$AG$251,13)),"",VLOOKUP($A250,'[1]Gesamt'!$A$4:$AG$251,13))</f>
      </c>
      <c r="J250" s="3">
        <f>IF(ISERROR(VLOOKUP($A250,'[1]Gesamt'!$A$4:$AG$251,14)),"",VLOOKUP($A250,'[1]Gesamt'!$A$4:$AG$251,14))</f>
      </c>
      <c r="K250" s="16">
        <f>IF(OR(M250="",M250=99999),"",RANK(M250,M:M,1))</f>
      </c>
      <c r="L250" s="4">
        <v>610</v>
      </c>
      <c r="M250" s="17">
        <f>IF(J250="","",ROUND(J250,2))</f>
      </c>
    </row>
    <row r="251" spans="1:2" ht="12.75">
      <c r="A251" s="2">
        <f>COUNT(A4:A250)</f>
        <v>25</v>
      </c>
      <c r="B251" s="31" t="s">
        <v>21</v>
      </c>
    </row>
  </sheetData>
  <sheetProtection/>
  <mergeCells count="1">
    <mergeCell ref="C2:D2"/>
  </mergeCells>
  <printOptions gridLines="1"/>
  <pageMargins left="0.25" right="0.27" top="0.86" bottom="0.6708333333333333" header="0.4" footer="0.4921259845"/>
  <pageSetup horizontalDpi="600" verticalDpi="600" orientation="landscape" pageOrder="overThenDown" paperSize="9" scale="115" r:id="rId1"/>
  <headerFooter alignWithMargins="0">
    <oddHeader>&amp;C&amp;"Arial,Fett"&amp;20 25. Viersener Seifenkistenrennen</oddHeader>
    <oddFooter>&amp;LSeifenkistenverein Viersen 84 e.V.&amp;C&amp;P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1:M52"/>
  <sheetViews>
    <sheetView view="pageLayout" workbookViewId="0" topLeftCell="E1">
      <selection activeCell="L1" sqref="L1:M16384"/>
    </sheetView>
  </sheetViews>
  <sheetFormatPr defaultColWidth="11.421875" defaultRowHeight="12.75"/>
  <cols>
    <col min="1" max="1" width="6.8515625" style="2" bestFit="1" customWidth="1"/>
    <col min="2" max="3" width="10.7109375" style="2" customWidth="1"/>
    <col min="4" max="4" width="26.7109375" style="2" customWidth="1"/>
    <col min="5" max="8" width="10.7109375" style="2" customWidth="1"/>
    <col min="9" max="9" width="10.7109375" style="19" customWidth="1"/>
    <col min="10" max="10" width="11.00390625" style="2" customWidth="1"/>
    <col min="11" max="11" width="18.7109375" style="18" customWidth="1"/>
    <col min="12" max="13" width="0" style="2" hidden="1" customWidth="1"/>
    <col min="14" max="16384" width="11.421875" style="2" customWidth="1"/>
  </cols>
  <sheetData>
    <row r="1" spans="1:11" ht="54.75" customHeight="1">
      <c r="A1" s="1" t="s">
        <v>20</v>
      </c>
      <c r="B1" s="1"/>
      <c r="C1" s="1"/>
      <c r="D1" s="1"/>
      <c r="E1" s="1"/>
      <c r="F1" s="1"/>
      <c r="G1" s="1"/>
      <c r="H1" s="1"/>
      <c r="I1" s="5"/>
      <c r="J1" s="6"/>
      <c r="K1" s="7"/>
    </row>
    <row r="2" spans="1:11" ht="21" customHeight="1">
      <c r="A2" s="8"/>
      <c r="B2" s="8"/>
      <c r="C2" s="34" t="s">
        <v>0</v>
      </c>
      <c r="D2" s="35"/>
      <c r="E2" s="9" t="str">
        <f>'[1]Gesamt'!I2</f>
        <v>j</v>
      </c>
      <c r="F2" s="9" t="str">
        <f>'[1]Gesamt'!J2</f>
        <v>j</v>
      </c>
      <c r="G2" s="9" t="str">
        <f>'[1]Gesamt'!K2</f>
        <v>j</v>
      </c>
      <c r="H2" s="9" t="str">
        <f>'[1]Gesamt'!L2</f>
        <v>j</v>
      </c>
      <c r="I2" s="9" t="str">
        <f>'[1]Gesamt'!M2</f>
        <v>n</v>
      </c>
      <c r="J2" s="10"/>
      <c r="K2" s="11"/>
    </row>
    <row r="3" spans="1:13" s="4" customFormat="1" ht="33" customHeight="1">
      <c r="A3" s="12" t="s">
        <v>12</v>
      </c>
      <c r="B3" s="13" t="s">
        <v>1</v>
      </c>
      <c r="C3" s="13" t="s">
        <v>2</v>
      </c>
      <c r="D3" s="13" t="s">
        <v>10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4" t="s">
        <v>9</v>
      </c>
      <c r="L3" s="4" t="s">
        <v>13</v>
      </c>
      <c r="M3" s="4" t="s">
        <v>14</v>
      </c>
    </row>
    <row r="4" spans="1:13" s="4" customFormat="1" ht="12" customHeight="1">
      <c r="A4" s="15">
        <f>IF(AND('[1]Gesamt'!D112="x",'[1]Gesamt'!A112&lt;400,'[1]Gesamt'!F112="x"),'[1]Gesamt'!A112,"")</f>
        <v>310</v>
      </c>
      <c r="B4" s="15" t="str">
        <f>IF(ISERROR(VLOOKUP($A4,'[1]Gesamt'!$A$4:$AG$251,2)),"",VLOOKUP($A4,'[1]Gesamt'!$A$4:$AG$251,2))</f>
        <v>Förster</v>
      </c>
      <c r="C4" s="15" t="str">
        <f>IF(ISERROR(VLOOKUP($A4,'[1]Gesamt'!$A$4:$AG$251,3)),"",VLOOKUP($A4,'[1]Gesamt'!$A$4:$AG$251,3))</f>
        <v>Jan</v>
      </c>
      <c r="D4" s="15" t="str">
        <f>IF(ISERROR(VLOOKUP($A4,'[1]Gesamt'!$A$4:$AG$251,29)),"",VLOOKUP($A4,'[1]Gesamt'!$A$4:$AG$251,29))</f>
        <v>Simmerath</v>
      </c>
      <c r="E4" s="3">
        <f>IF(ISERROR(VLOOKUP($A4,'[1]Gesamt'!$A$4:$AG$251,9)),"",VLOOKUP($A4,'[1]Gesamt'!$A$4:$AG$251,9))</f>
        <v>36.45</v>
      </c>
      <c r="F4" s="3">
        <f>IF(ISERROR(VLOOKUP($A4,'[1]Gesamt'!$A$4:$AG$251,10)),"",VLOOKUP($A4,'[1]Gesamt'!$A$4:$AG$251,10))</f>
        <v>36.42</v>
      </c>
      <c r="G4" s="3">
        <f>IF(ISERROR(VLOOKUP($A4,'[1]Gesamt'!$A$4:$AG$251,11)),"",VLOOKUP($A4,'[1]Gesamt'!$A$4:$AG$251,11))</f>
        <v>36.69</v>
      </c>
      <c r="H4" s="3">
        <f>IF(ISERROR(VLOOKUP($A4,'[1]Gesamt'!$A$4:$AG$251,12)),"",VLOOKUP($A4,'[1]Gesamt'!$A$4:$AG$251,12))</f>
        <v>36.69</v>
      </c>
      <c r="I4" s="3">
        <f>IF(ISERROR(VLOOKUP($A4,'[1]Gesamt'!$A$4:$AG$251,13)),"",VLOOKUP($A4,'[1]Gesamt'!$A$4:$AG$251,13))</f>
        <v>0</v>
      </c>
      <c r="J4" s="3">
        <f>IF(ISERROR(VLOOKUP($A4,'[1]Gesamt'!$A$4:$AG$251,14)),"",VLOOKUP($A4,'[1]Gesamt'!$A$4:$AG$251,14))</f>
        <v>146.25</v>
      </c>
      <c r="K4" s="16">
        <f>IF(OR(M4="",M4=99999),"",RANK(M4,M:M,1))</f>
        <v>1</v>
      </c>
      <c r="L4" s="4">
        <v>310</v>
      </c>
      <c r="M4" s="17">
        <f>IF(J4="","",ROUND(J4,2))</f>
        <v>146.25</v>
      </c>
    </row>
    <row r="5" spans="1:13" s="4" customFormat="1" ht="12" customHeight="1">
      <c r="A5" s="15">
        <f>IF(AND('[1]Gesamt'!D110="x",'[1]Gesamt'!A110&lt;400,'[1]Gesamt'!F110="x"),'[1]Gesamt'!A110,"")</f>
        <v>308</v>
      </c>
      <c r="B5" s="15" t="str">
        <f>IF(ISERROR(VLOOKUP($A5,'[1]Gesamt'!$A$4:$AG$251,2)),"",VLOOKUP($A5,'[1]Gesamt'!$A$4:$AG$251,2))</f>
        <v>Förster</v>
      </c>
      <c r="C5" s="15" t="str">
        <f>IF(ISERROR(VLOOKUP($A5,'[1]Gesamt'!$A$4:$AG$251,3)),"",VLOOKUP($A5,'[1]Gesamt'!$A$4:$AG$251,3))</f>
        <v>Lars </v>
      </c>
      <c r="D5" s="15" t="str">
        <f>IF(ISERROR(VLOOKUP($A5,'[1]Gesamt'!$A$4:$AG$251,29)),"",VLOOKUP($A5,'[1]Gesamt'!$A$4:$AG$251,29))</f>
        <v>Simmerath</v>
      </c>
      <c r="E5" s="3">
        <f>IF(ISERROR(VLOOKUP($A5,'[1]Gesamt'!$A$4:$AG$251,9)),"",VLOOKUP($A5,'[1]Gesamt'!$A$4:$AG$251,9))</f>
        <v>36.3</v>
      </c>
      <c r="F5" s="3">
        <f>IF(ISERROR(VLOOKUP($A5,'[1]Gesamt'!$A$4:$AG$251,10)),"",VLOOKUP($A5,'[1]Gesamt'!$A$4:$AG$251,10))</f>
        <v>36.82</v>
      </c>
      <c r="G5" s="3">
        <f>IF(ISERROR(VLOOKUP($A5,'[1]Gesamt'!$A$4:$AG$251,11)),"",VLOOKUP($A5,'[1]Gesamt'!$A$4:$AG$251,11))</f>
        <v>36.74</v>
      </c>
      <c r="H5" s="3">
        <f>IF(ISERROR(VLOOKUP($A5,'[1]Gesamt'!$A$4:$AG$251,12)),"",VLOOKUP($A5,'[1]Gesamt'!$A$4:$AG$251,12))</f>
        <v>36.82</v>
      </c>
      <c r="I5" s="3">
        <f>IF(ISERROR(VLOOKUP($A5,'[1]Gesamt'!$A$4:$AG$251,13)),"",VLOOKUP($A5,'[1]Gesamt'!$A$4:$AG$251,13))</f>
        <v>0</v>
      </c>
      <c r="J5" s="3">
        <f>IF(ISERROR(VLOOKUP($A5,'[1]Gesamt'!$A$4:$AG$251,14)),"",VLOOKUP($A5,'[1]Gesamt'!$A$4:$AG$251,14))</f>
        <v>146.68</v>
      </c>
      <c r="K5" s="16">
        <f>IF(OR(M5="",M5=99999),"",RANK(M5,M:M,1))</f>
        <v>2</v>
      </c>
      <c r="L5" s="4">
        <v>308</v>
      </c>
      <c r="M5" s="17">
        <f>IF(J5="","",ROUND(J5,2))</f>
        <v>146.68</v>
      </c>
    </row>
    <row r="6" spans="1:13" s="4" customFormat="1" ht="12" customHeight="1">
      <c r="A6" s="15">
        <f>IF(AND('[1]Gesamt'!D107="x",'[1]Gesamt'!A107&lt;400,'[1]Gesamt'!F107="x"),'[1]Gesamt'!A107,"")</f>
        <v>305</v>
      </c>
      <c r="B6" s="15" t="str">
        <f>IF(ISERROR(VLOOKUP($A6,'[1]Gesamt'!$A$4:$AG$251,2)),"",VLOOKUP($A6,'[1]Gesamt'!$A$4:$AG$251,2))</f>
        <v>Stagge</v>
      </c>
      <c r="C6" s="15" t="str">
        <f>IF(ISERROR(VLOOKUP($A6,'[1]Gesamt'!$A$4:$AG$251,3)),"",VLOOKUP($A6,'[1]Gesamt'!$A$4:$AG$251,3))</f>
        <v>Jonas</v>
      </c>
      <c r="D6" s="15" t="str">
        <f>IF(ISERROR(VLOOKUP($A6,'[1]Gesamt'!$A$4:$AG$251,29)),"",VLOOKUP($A6,'[1]Gesamt'!$A$4:$AG$251,29))</f>
        <v>Rheine</v>
      </c>
      <c r="E6" s="3">
        <f>IF(ISERROR(VLOOKUP($A6,'[1]Gesamt'!$A$4:$AG$251,9)),"",VLOOKUP($A6,'[1]Gesamt'!$A$4:$AG$251,9))</f>
        <v>36.61</v>
      </c>
      <c r="F6" s="3">
        <f>IF(ISERROR(VLOOKUP($A6,'[1]Gesamt'!$A$4:$AG$251,10)),"",VLOOKUP($A6,'[1]Gesamt'!$A$4:$AG$251,10))</f>
        <v>36.58</v>
      </c>
      <c r="G6" s="3">
        <f>IF(ISERROR(VLOOKUP($A6,'[1]Gesamt'!$A$4:$AG$251,11)),"",VLOOKUP($A6,'[1]Gesamt'!$A$4:$AG$251,11))</f>
        <v>36.8</v>
      </c>
      <c r="H6" s="3">
        <f>IF(ISERROR(VLOOKUP($A6,'[1]Gesamt'!$A$4:$AG$251,12)),"",VLOOKUP($A6,'[1]Gesamt'!$A$4:$AG$251,12))</f>
        <v>36.72</v>
      </c>
      <c r="I6" s="3">
        <f>IF(ISERROR(VLOOKUP($A6,'[1]Gesamt'!$A$4:$AG$251,13)),"",VLOOKUP($A6,'[1]Gesamt'!$A$4:$AG$251,13))</f>
        <v>0</v>
      </c>
      <c r="J6" s="3">
        <f>IF(ISERROR(VLOOKUP($A6,'[1]Gesamt'!$A$4:$AG$251,14)),"",VLOOKUP($A6,'[1]Gesamt'!$A$4:$AG$251,14))</f>
        <v>146.70999999999998</v>
      </c>
      <c r="K6" s="16">
        <f>IF(OR(M6="",M6=99999),"",RANK(M6,M:M,1))</f>
        <v>3</v>
      </c>
      <c r="L6" s="4">
        <v>305</v>
      </c>
      <c r="M6" s="17">
        <f>IF(J6="","",ROUND(J6,2))</f>
        <v>146.71</v>
      </c>
    </row>
    <row r="7" spans="1:13" s="4" customFormat="1" ht="12" customHeight="1">
      <c r="A7" s="15">
        <f>IF(AND('[1]Gesamt'!D104="x",'[1]Gesamt'!A104&lt;400,'[1]Gesamt'!F104="x"),'[1]Gesamt'!A104,"")</f>
        <v>302</v>
      </c>
      <c r="B7" s="15" t="str">
        <f>IF(ISERROR(VLOOKUP($A7,'[1]Gesamt'!$A$4:$AG$251,2)),"",VLOOKUP($A7,'[1]Gesamt'!$A$4:$AG$251,2))</f>
        <v>Förster</v>
      </c>
      <c r="C7" s="15" t="str">
        <f>IF(ISERROR(VLOOKUP($A7,'[1]Gesamt'!$A$4:$AG$251,3)),"",VLOOKUP($A7,'[1]Gesamt'!$A$4:$AG$251,3))</f>
        <v>Stefan</v>
      </c>
      <c r="D7" s="15" t="str">
        <f>IF(ISERROR(VLOOKUP($A7,'[1]Gesamt'!$A$4:$AG$251,29)),"",VLOOKUP($A7,'[1]Gesamt'!$A$4:$AG$251,29))</f>
        <v>Kerpen</v>
      </c>
      <c r="E7" s="3">
        <f>IF(ISERROR(VLOOKUP($A7,'[1]Gesamt'!$A$4:$AG$251,9)),"",VLOOKUP($A7,'[1]Gesamt'!$A$4:$AG$251,9))</f>
        <v>36.39</v>
      </c>
      <c r="F7" s="3">
        <f>IF(ISERROR(VLOOKUP($A7,'[1]Gesamt'!$A$4:$AG$251,10)),"",VLOOKUP($A7,'[1]Gesamt'!$A$4:$AG$251,10))</f>
        <v>37</v>
      </c>
      <c r="G7" s="3">
        <f>IF(ISERROR(VLOOKUP($A7,'[1]Gesamt'!$A$4:$AG$251,11)),"",VLOOKUP($A7,'[1]Gesamt'!$A$4:$AG$251,11))</f>
        <v>36.74</v>
      </c>
      <c r="H7" s="3">
        <f>IF(ISERROR(VLOOKUP($A7,'[1]Gesamt'!$A$4:$AG$251,12)),"",VLOOKUP($A7,'[1]Gesamt'!$A$4:$AG$251,12))</f>
        <v>36.65</v>
      </c>
      <c r="I7" s="3">
        <f>IF(ISERROR(VLOOKUP($A7,'[1]Gesamt'!$A$4:$AG$251,13)),"",VLOOKUP($A7,'[1]Gesamt'!$A$4:$AG$251,13))</f>
        <v>0</v>
      </c>
      <c r="J7" s="3">
        <f>IF(ISERROR(VLOOKUP($A7,'[1]Gesamt'!$A$4:$AG$251,14)),"",VLOOKUP($A7,'[1]Gesamt'!$A$4:$AG$251,14))</f>
        <v>146.78</v>
      </c>
      <c r="K7" s="16">
        <f>IF(OR(M7="",M7=99999),"",RANK(M7,M:M,1))</f>
        <v>4</v>
      </c>
      <c r="L7" s="4">
        <v>302</v>
      </c>
      <c r="M7" s="17">
        <f>IF(J7="","",ROUND(J7,2))</f>
        <v>146.78</v>
      </c>
    </row>
    <row r="8" spans="1:13" s="4" customFormat="1" ht="12" customHeight="1">
      <c r="A8" s="15">
        <f>IF(AND('[1]Gesamt'!D106="x",'[1]Gesamt'!A106&lt;400,'[1]Gesamt'!F106="x"),'[1]Gesamt'!A106,"")</f>
        <v>304</v>
      </c>
      <c r="B8" s="15" t="str">
        <f>IF(ISERROR(VLOOKUP($A8,'[1]Gesamt'!$A$4:$AG$251,2)),"",VLOOKUP($A8,'[1]Gesamt'!$A$4:$AG$251,2))</f>
        <v>Jost</v>
      </c>
      <c r="C8" s="15" t="str">
        <f>IF(ISERROR(VLOOKUP($A8,'[1]Gesamt'!$A$4:$AG$251,3)),"",VLOOKUP($A8,'[1]Gesamt'!$A$4:$AG$251,3))</f>
        <v>Patrick</v>
      </c>
      <c r="D8" s="15" t="str">
        <f>IF(ISERROR(VLOOKUP($A8,'[1]Gesamt'!$A$4:$AG$251,29)),"",VLOOKUP($A8,'[1]Gesamt'!$A$4:$AG$251,29))</f>
        <v>Kerpen</v>
      </c>
      <c r="E8" s="3">
        <f>IF(ISERROR(VLOOKUP($A8,'[1]Gesamt'!$A$4:$AG$251,9)),"",VLOOKUP($A8,'[1]Gesamt'!$A$4:$AG$251,9))</f>
        <v>36.48</v>
      </c>
      <c r="F8" s="3">
        <f>IF(ISERROR(VLOOKUP($A8,'[1]Gesamt'!$A$4:$AG$251,10)),"",VLOOKUP($A8,'[1]Gesamt'!$A$4:$AG$251,10))</f>
        <v>36.97</v>
      </c>
      <c r="G8" s="3">
        <f>IF(ISERROR(VLOOKUP($A8,'[1]Gesamt'!$A$4:$AG$251,11)),"",VLOOKUP($A8,'[1]Gesamt'!$A$4:$AG$251,11))</f>
        <v>36.86</v>
      </c>
      <c r="H8" s="3">
        <f>IF(ISERROR(VLOOKUP($A8,'[1]Gesamt'!$A$4:$AG$251,12)),"",VLOOKUP($A8,'[1]Gesamt'!$A$4:$AG$251,12))</f>
        <v>36.93</v>
      </c>
      <c r="I8" s="3">
        <f>IF(ISERROR(VLOOKUP($A8,'[1]Gesamt'!$A$4:$AG$251,13)),"",VLOOKUP($A8,'[1]Gesamt'!$A$4:$AG$251,13))</f>
        <v>0</v>
      </c>
      <c r="J8" s="3">
        <f>IF(ISERROR(VLOOKUP($A8,'[1]Gesamt'!$A$4:$AG$251,14)),"",VLOOKUP($A8,'[1]Gesamt'!$A$4:$AG$251,14))</f>
        <v>147.23999999999998</v>
      </c>
      <c r="K8" s="16">
        <f>IF(OR(M8="",M8=99999),"",RANK(M8,M:M,1))</f>
        <v>5</v>
      </c>
      <c r="L8" s="4">
        <v>304</v>
      </c>
      <c r="M8" s="17">
        <f>IF(J8="","",ROUND(J8,2))</f>
        <v>147.24</v>
      </c>
    </row>
    <row r="9" spans="1:13" s="4" customFormat="1" ht="12" customHeight="1">
      <c r="A9" s="15">
        <f>IF(AND('[1]Gesamt'!D103="x",'[1]Gesamt'!A103&lt;400,'[1]Gesamt'!F103="x"),'[1]Gesamt'!A103,"")</f>
        <v>301</v>
      </c>
      <c r="B9" s="15" t="str">
        <f>IF(ISERROR(VLOOKUP($A9,'[1]Gesamt'!$A$4:$AG$251,2)),"",VLOOKUP($A9,'[1]Gesamt'!$A$4:$AG$251,2))</f>
        <v>Jost</v>
      </c>
      <c r="C9" s="15" t="str">
        <f>IF(ISERROR(VLOOKUP($A9,'[1]Gesamt'!$A$4:$AG$251,3)),"",VLOOKUP($A9,'[1]Gesamt'!$A$4:$AG$251,3))</f>
        <v>Marcel</v>
      </c>
      <c r="D9" s="15" t="str">
        <f>IF(ISERROR(VLOOKUP($A9,'[1]Gesamt'!$A$4:$AG$251,29)),"",VLOOKUP($A9,'[1]Gesamt'!$A$4:$AG$251,29))</f>
        <v>Kerpen</v>
      </c>
      <c r="E9" s="3">
        <f>IF(ISERROR(VLOOKUP($A9,'[1]Gesamt'!$A$4:$AG$251,9)),"",VLOOKUP($A9,'[1]Gesamt'!$A$4:$AG$251,9))</f>
        <v>36.67</v>
      </c>
      <c r="F9" s="3">
        <f>IF(ISERROR(VLOOKUP($A9,'[1]Gesamt'!$A$4:$AG$251,10)),"",VLOOKUP($A9,'[1]Gesamt'!$A$4:$AG$251,10))</f>
        <v>36.81</v>
      </c>
      <c r="G9" s="3">
        <f>IF(ISERROR(VLOOKUP($A9,'[1]Gesamt'!$A$4:$AG$251,11)),"",VLOOKUP($A9,'[1]Gesamt'!$A$4:$AG$251,11))</f>
        <v>36.99</v>
      </c>
      <c r="H9" s="3">
        <f>IF(ISERROR(VLOOKUP($A9,'[1]Gesamt'!$A$4:$AG$251,12)),"",VLOOKUP($A9,'[1]Gesamt'!$A$4:$AG$251,12))</f>
        <v>36.85</v>
      </c>
      <c r="I9" s="3">
        <f>IF(ISERROR(VLOOKUP($A9,'[1]Gesamt'!$A$4:$AG$251,13)),"",VLOOKUP($A9,'[1]Gesamt'!$A$4:$AG$251,13))</f>
        <v>0</v>
      </c>
      <c r="J9" s="3">
        <f>IF(ISERROR(VLOOKUP($A9,'[1]Gesamt'!$A$4:$AG$251,14)),"",VLOOKUP($A9,'[1]Gesamt'!$A$4:$AG$251,14))</f>
        <v>147.32</v>
      </c>
      <c r="K9" s="16">
        <f>IF(OR(M9="",M9=99999),"",RANK(M9,M:M,1))</f>
        <v>6</v>
      </c>
      <c r="L9" s="4">
        <v>301</v>
      </c>
      <c r="M9" s="17">
        <f>IF(J9="","",ROUND(J9,2))</f>
        <v>147.32</v>
      </c>
    </row>
    <row r="10" spans="1:13" s="4" customFormat="1" ht="12" customHeight="1">
      <c r="A10" s="15">
        <f>IF(AND('[1]Gesamt'!D135="x",'[1]Gesamt'!A135&lt;400,'[1]Gesamt'!F135="x"),'[1]Gesamt'!A135,"")</f>
        <v>333</v>
      </c>
      <c r="B10" s="15" t="str">
        <f>IF(ISERROR(VLOOKUP($A10,'[1]Gesamt'!$A$4:$AG$251,2)),"",VLOOKUP($A10,'[1]Gesamt'!$A$4:$AG$251,2))</f>
        <v>Wunderlich</v>
      </c>
      <c r="C10" s="15" t="str">
        <f>IF(ISERROR(VLOOKUP($A10,'[1]Gesamt'!$A$4:$AG$251,3)),"",VLOOKUP($A10,'[1]Gesamt'!$A$4:$AG$251,3))</f>
        <v>Lena</v>
      </c>
      <c r="D10" s="15" t="str">
        <f>IF(ISERROR(VLOOKUP($A10,'[1]Gesamt'!$A$4:$AG$251,29)),"",VLOOKUP($A10,'[1]Gesamt'!$A$4:$AG$251,29))</f>
        <v>Ruppichteroth</v>
      </c>
      <c r="E10" s="3">
        <f>IF(ISERROR(VLOOKUP($A10,'[1]Gesamt'!$A$4:$AG$251,9)),"",VLOOKUP($A10,'[1]Gesamt'!$A$4:$AG$251,9))</f>
        <v>36.78</v>
      </c>
      <c r="F10" s="3">
        <f>IF(ISERROR(VLOOKUP($A10,'[1]Gesamt'!$A$4:$AG$251,10)),"",VLOOKUP($A10,'[1]Gesamt'!$A$4:$AG$251,10))</f>
        <v>36.77</v>
      </c>
      <c r="G10" s="3">
        <f>IF(ISERROR(VLOOKUP($A10,'[1]Gesamt'!$A$4:$AG$251,11)),"",VLOOKUP($A10,'[1]Gesamt'!$A$4:$AG$251,11))</f>
        <v>36.85</v>
      </c>
      <c r="H10" s="3">
        <f>IF(ISERROR(VLOOKUP($A10,'[1]Gesamt'!$A$4:$AG$251,12)),"",VLOOKUP($A10,'[1]Gesamt'!$A$4:$AG$251,12))</f>
        <v>36.94</v>
      </c>
      <c r="I10" s="3">
        <f>IF(ISERROR(VLOOKUP($A10,'[1]Gesamt'!$A$4:$AG$251,13)),"",VLOOKUP($A10,'[1]Gesamt'!$A$4:$AG$251,13))</f>
        <v>0</v>
      </c>
      <c r="J10" s="3">
        <f>IF(ISERROR(VLOOKUP($A10,'[1]Gesamt'!$A$4:$AG$251,14)),"",VLOOKUP($A10,'[1]Gesamt'!$A$4:$AG$251,14))</f>
        <v>147.34</v>
      </c>
      <c r="K10" s="16">
        <f>IF(OR(M10="",M10=99999),"",RANK(M10,M:M,1))</f>
        <v>7</v>
      </c>
      <c r="L10" s="4">
        <v>333</v>
      </c>
      <c r="M10" s="17">
        <f>IF(J10="","",ROUND(J10,2))</f>
        <v>147.34</v>
      </c>
    </row>
    <row r="11" spans="1:13" s="4" customFormat="1" ht="12" customHeight="1">
      <c r="A11" s="15">
        <f>IF(AND('[1]Gesamt'!D123="x",'[1]Gesamt'!A123&lt;400,'[1]Gesamt'!F123="x"),'[1]Gesamt'!A123,"")</f>
        <v>321</v>
      </c>
      <c r="B11" s="15" t="str">
        <f>IF(ISERROR(VLOOKUP($A11,'[1]Gesamt'!$A$4:$AG$251,2)),"",VLOOKUP($A11,'[1]Gesamt'!$A$4:$AG$251,2))</f>
        <v>Hummels</v>
      </c>
      <c r="C11" s="15" t="str">
        <f>IF(ISERROR(VLOOKUP($A11,'[1]Gesamt'!$A$4:$AG$251,3)),"",VLOOKUP($A11,'[1]Gesamt'!$A$4:$AG$251,3))</f>
        <v>Melissa</v>
      </c>
      <c r="D11" s="15" t="str">
        <f>IF(ISERROR(VLOOKUP($A11,'[1]Gesamt'!$A$4:$AG$251,29)),"",VLOOKUP($A11,'[1]Gesamt'!$A$4:$AG$251,29))</f>
        <v>Stromberg</v>
      </c>
      <c r="E11" s="3">
        <f>IF(ISERROR(VLOOKUP($A11,'[1]Gesamt'!$A$4:$AG$251,9)),"",VLOOKUP($A11,'[1]Gesamt'!$A$4:$AG$251,9))</f>
        <v>36.47</v>
      </c>
      <c r="F11" s="3">
        <f>IF(ISERROR(VLOOKUP($A11,'[1]Gesamt'!$A$4:$AG$251,10)),"",VLOOKUP($A11,'[1]Gesamt'!$A$4:$AG$251,10))</f>
        <v>37.01</v>
      </c>
      <c r="G11" s="3">
        <f>IF(ISERROR(VLOOKUP($A11,'[1]Gesamt'!$A$4:$AG$251,11)),"",VLOOKUP($A11,'[1]Gesamt'!$A$4:$AG$251,11))</f>
        <v>36.93</v>
      </c>
      <c r="H11" s="3">
        <f>IF(ISERROR(VLOOKUP($A11,'[1]Gesamt'!$A$4:$AG$251,12)),"",VLOOKUP($A11,'[1]Gesamt'!$A$4:$AG$251,12))</f>
        <v>37.34</v>
      </c>
      <c r="I11" s="3">
        <f>IF(ISERROR(VLOOKUP($A11,'[1]Gesamt'!$A$4:$AG$251,13)),"",VLOOKUP($A11,'[1]Gesamt'!$A$4:$AG$251,13))</f>
        <v>0</v>
      </c>
      <c r="J11" s="3">
        <f>IF(ISERROR(VLOOKUP($A11,'[1]Gesamt'!$A$4:$AG$251,14)),"",VLOOKUP($A11,'[1]Gesamt'!$A$4:$AG$251,14))</f>
        <v>147.75</v>
      </c>
      <c r="K11" s="16">
        <f>IF(OR(M11="",M11=99999),"",RANK(M11,M:M,1))</f>
        <v>8</v>
      </c>
      <c r="L11" s="4">
        <v>321</v>
      </c>
      <c r="M11" s="17">
        <f>IF(J11="","",ROUND(J11,2))</f>
        <v>147.75</v>
      </c>
    </row>
    <row r="12" spans="1:13" s="4" customFormat="1" ht="12" customHeight="1">
      <c r="A12" s="15">
        <f>IF(AND('[1]Gesamt'!D141="x",'[1]Gesamt'!A141&lt;400,'[1]Gesamt'!F141="x"),'[1]Gesamt'!A141,"")</f>
        <v>339</v>
      </c>
      <c r="B12" s="15" t="str">
        <f>IF(ISERROR(VLOOKUP($A12,'[1]Gesamt'!$A$4:$AG$251,2)),"",VLOOKUP($A12,'[1]Gesamt'!$A$4:$AG$251,2))</f>
        <v>Förster</v>
      </c>
      <c r="C12" s="15" t="str">
        <f>IF(ISERROR(VLOOKUP($A12,'[1]Gesamt'!$A$4:$AG$251,3)),"",VLOOKUP($A12,'[1]Gesamt'!$A$4:$AG$251,3))</f>
        <v>Hannah</v>
      </c>
      <c r="D12" s="15" t="str">
        <f>IF(ISERROR(VLOOKUP($A12,'[1]Gesamt'!$A$4:$AG$251,29)),"",VLOOKUP($A12,'[1]Gesamt'!$A$4:$AG$251,29))</f>
        <v>Simmerath</v>
      </c>
      <c r="E12" s="3">
        <f>IF(ISERROR(VLOOKUP($A12,'[1]Gesamt'!$A$4:$AG$251,9)),"",VLOOKUP($A12,'[1]Gesamt'!$A$4:$AG$251,9))</f>
        <v>36.52</v>
      </c>
      <c r="F12" s="3">
        <f>IF(ISERROR(VLOOKUP($A12,'[1]Gesamt'!$A$4:$AG$251,10)),"",VLOOKUP($A12,'[1]Gesamt'!$A$4:$AG$251,10))</f>
        <v>37.12</v>
      </c>
      <c r="G12" s="3">
        <f>IF(ISERROR(VLOOKUP($A12,'[1]Gesamt'!$A$4:$AG$251,11)),"",VLOOKUP($A12,'[1]Gesamt'!$A$4:$AG$251,11))</f>
        <v>37</v>
      </c>
      <c r="H12" s="3">
        <f>IF(ISERROR(VLOOKUP($A12,'[1]Gesamt'!$A$4:$AG$251,12)),"",VLOOKUP($A12,'[1]Gesamt'!$A$4:$AG$251,12))</f>
        <v>37.19</v>
      </c>
      <c r="I12" s="3">
        <f>IF(ISERROR(VLOOKUP($A12,'[1]Gesamt'!$A$4:$AG$251,13)),"",VLOOKUP($A12,'[1]Gesamt'!$A$4:$AG$251,13))</f>
        <v>0</v>
      </c>
      <c r="J12" s="3">
        <f>IF(ISERROR(VLOOKUP($A12,'[1]Gesamt'!$A$4:$AG$251,14)),"",VLOOKUP($A12,'[1]Gesamt'!$A$4:$AG$251,14))</f>
        <v>147.82999999999998</v>
      </c>
      <c r="K12" s="16">
        <f>IF(OR(M12="",M12=99999),"",RANK(M12,M:M,1))</f>
        <v>9</v>
      </c>
      <c r="L12" s="4">
        <v>339</v>
      </c>
      <c r="M12" s="17">
        <f>IF(J12="","",ROUND(J12,2))</f>
        <v>147.83</v>
      </c>
    </row>
    <row r="13" spans="1:13" s="4" customFormat="1" ht="12" customHeight="1">
      <c r="A13" s="15">
        <f>IF(AND('[1]Gesamt'!D117="x",'[1]Gesamt'!A117&lt;400,'[1]Gesamt'!F117="x"),'[1]Gesamt'!A117,"")</f>
        <v>315</v>
      </c>
      <c r="B13" s="15" t="str">
        <f>IF(ISERROR(VLOOKUP($A13,'[1]Gesamt'!$A$4:$AG$251,2)),"",VLOOKUP($A13,'[1]Gesamt'!$A$4:$AG$251,2))</f>
        <v>Isaac</v>
      </c>
      <c r="C13" s="15" t="str">
        <f>IF(ISERROR(VLOOKUP($A13,'[1]Gesamt'!$A$4:$AG$251,3)),"",VLOOKUP($A13,'[1]Gesamt'!$A$4:$AG$251,3))</f>
        <v>Laura</v>
      </c>
      <c r="D13" s="15" t="str">
        <f>IF(ISERROR(VLOOKUP($A13,'[1]Gesamt'!$A$4:$AG$251,29)),"",VLOOKUP($A13,'[1]Gesamt'!$A$4:$AG$251,29))</f>
        <v>Simmerath</v>
      </c>
      <c r="E13" s="3">
        <f>IF(ISERROR(VLOOKUP($A13,'[1]Gesamt'!$A$4:$AG$251,9)),"",VLOOKUP($A13,'[1]Gesamt'!$A$4:$AG$251,9))</f>
        <v>36.93</v>
      </c>
      <c r="F13" s="3">
        <f>IF(ISERROR(VLOOKUP($A13,'[1]Gesamt'!$A$4:$AG$251,10)),"",VLOOKUP($A13,'[1]Gesamt'!$A$4:$AG$251,10))</f>
        <v>36.82</v>
      </c>
      <c r="G13" s="3">
        <f>IF(ISERROR(VLOOKUP($A13,'[1]Gesamt'!$A$4:$AG$251,11)),"",VLOOKUP($A13,'[1]Gesamt'!$A$4:$AG$251,11))</f>
        <v>37.11</v>
      </c>
      <c r="H13" s="3">
        <f>IF(ISERROR(VLOOKUP($A13,'[1]Gesamt'!$A$4:$AG$251,12)),"",VLOOKUP($A13,'[1]Gesamt'!$A$4:$AG$251,12))</f>
        <v>37.11</v>
      </c>
      <c r="I13" s="3">
        <f>IF(ISERROR(VLOOKUP($A13,'[1]Gesamt'!$A$4:$AG$251,13)),"",VLOOKUP($A13,'[1]Gesamt'!$A$4:$AG$251,13))</f>
        <v>0</v>
      </c>
      <c r="J13" s="3">
        <f>IF(ISERROR(VLOOKUP($A13,'[1]Gesamt'!$A$4:$AG$251,14)),"",VLOOKUP($A13,'[1]Gesamt'!$A$4:$AG$251,14))</f>
        <v>147.97</v>
      </c>
      <c r="K13" s="16">
        <f>IF(OR(M13="",M13=99999),"",RANK(M13,M:M,1))</f>
        <v>10</v>
      </c>
      <c r="L13" s="4">
        <v>315</v>
      </c>
      <c r="M13" s="17">
        <f>IF(J13="","",ROUND(J13,2))</f>
        <v>147.97</v>
      </c>
    </row>
    <row r="14" spans="1:13" s="4" customFormat="1" ht="12" customHeight="1">
      <c r="A14" s="15">
        <f>IF(AND('[1]Gesamt'!D156="x",'[1]Gesamt'!A156&lt;400,'[1]Gesamt'!F156="x"),'[1]Gesamt'!A156,"")</f>
        <v>354</v>
      </c>
      <c r="B14" s="15" t="str">
        <f>IF(ISERROR(VLOOKUP($A14,'[1]Gesamt'!$A$4:$AG$251,2)),"",VLOOKUP($A14,'[1]Gesamt'!$A$4:$AG$251,2))</f>
        <v>Förster</v>
      </c>
      <c r="C14" s="15" t="str">
        <f>IF(ISERROR(VLOOKUP($A14,'[1]Gesamt'!$A$4:$AG$251,3)),"",VLOOKUP($A14,'[1]Gesamt'!$A$4:$AG$251,3))</f>
        <v>Sarah</v>
      </c>
      <c r="D14" s="15" t="str">
        <f>IF(ISERROR(VLOOKUP($A14,'[1]Gesamt'!$A$4:$AG$251,29)),"",VLOOKUP($A14,'[1]Gesamt'!$A$4:$AG$251,29))</f>
        <v>Kerpen</v>
      </c>
      <c r="E14" s="3">
        <f>IF(ISERROR(VLOOKUP($A14,'[1]Gesamt'!$A$4:$AG$251,9)),"",VLOOKUP($A14,'[1]Gesamt'!$A$4:$AG$251,9))</f>
        <v>36.49</v>
      </c>
      <c r="F14" s="3">
        <f>IF(ISERROR(VLOOKUP($A14,'[1]Gesamt'!$A$4:$AG$251,10)),"",VLOOKUP($A14,'[1]Gesamt'!$A$4:$AG$251,10))</f>
        <v>37.18</v>
      </c>
      <c r="G14" s="3">
        <f>IF(ISERROR(VLOOKUP($A14,'[1]Gesamt'!$A$4:$AG$251,11)),"",VLOOKUP($A14,'[1]Gesamt'!$A$4:$AG$251,11))</f>
        <v>37.22</v>
      </c>
      <c r="H14" s="3">
        <f>IF(ISERROR(VLOOKUP($A14,'[1]Gesamt'!$A$4:$AG$251,12)),"",VLOOKUP($A14,'[1]Gesamt'!$A$4:$AG$251,12))</f>
        <v>37.11</v>
      </c>
      <c r="I14" s="3">
        <f>IF(ISERROR(VLOOKUP($A14,'[1]Gesamt'!$A$4:$AG$251,13)),"",VLOOKUP($A14,'[1]Gesamt'!$A$4:$AG$251,13))</f>
        <v>0</v>
      </c>
      <c r="J14" s="3">
        <f>IF(ISERROR(VLOOKUP($A14,'[1]Gesamt'!$A$4:$AG$251,14)),"",VLOOKUP($A14,'[1]Gesamt'!$A$4:$AG$251,14))</f>
        <v>148</v>
      </c>
      <c r="K14" s="16">
        <f>IF(OR(M14="",M14=99999),"",RANK(M14,M:M,1))</f>
        <v>11</v>
      </c>
      <c r="L14" s="4">
        <v>354</v>
      </c>
      <c r="M14" s="17">
        <f>IF(J14="","",ROUND(J14,2))</f>
        <v>148</v>
      </c>
    </row>
    <row r="15" spans="1:13" s="4" customFormat="1" ht="12" customHeight="1">
      <c r="A15" s="15">
        <f>IF(AND('[1]Gesamt'!D105="x",'[1]Gesamt'!A105&lt;400,'[1]Gesamt'!F105="x"),'[1]Gesamt'!A105,"")</f>
        <v>303</v>
      </c>
      <c r="B15" s="15" t="str">
        <f>IF(ISERROR(VLOOKUP($A15,'[1]Gesamt'!$A$4:$AG$251,2)),"",VLOOKUP($A15,'[1]Gesamt'!$A$4:$AG$251,2))</f>
        <v>Sulitze</v>
      </c>
      <c r="C15" s="15" t="str">
        <f>IF(ISERROR(VLOOKUP($A15,'[1]Gesamt'!$A$4:$AG$251,3)),"",VLOOKUP($A15,'[1]Gesamt'!$A$4:$AG$251,3))</f>
        <v>Franziska</v>
      </c>
      <c r="D15" s="15" t="str">
        <f>IF(ISERROR(VLOOKUP($A15,'[1]Gesamt'!$A$4:$AG$251,29)),"",VLOOKUP($A15,'[1]Gesamt'!$A$4:$AG$251,29))</f>
        <v>Bergkamen</v>
      </c>
      <c r="E15" s="3">
        <f>IF(ISERROR(VLOOKUP($A15,'[1]Gesamt'!$A$4:$AG$251,9)),"",VLOOKUP($A15,'[1]Gesamt'!$A$4:$AG$251,9))</f>
        <v>36.84</v>
      </c>
      <c r="F15" s="3">
        <f>IF(ISERROR(VLOOKUP($A15,'[1]Gesamt'!$A$4:$AG$251,10)),"",VLOOKUP($A15,'[1]Gesamt'!$A$4:$AG$251,10))</f>
        <v>37.18</v>
      </c>
      <c r="G15" s="3">
        <f>IF(ISERROR(VLOOKUP($A15,'[1]Gesamt'!$A$4:$AG$251,11)),"",VLOOKUP($A15,'[1]Gesamt'!$A$4:$AG$251,11))</f>
        <v>37.16</v>
      </c>
      <c r="H15" s="3">
        <f>IF(ISERROR(VLOOKUP($A15,'[1]Gesamt'!$A$4:$AG$251,12)),"",VLOOKUP($A15,'[1]Gesamt'!$A$4:$AG$251,12))</f>
        <v>37.02</v>
      </c>
      <c r="I15" s="3">
        <f>IF(ISERROR(VLOOKUP($A15,'[1]Gesamt'!$A$4:$AG$251,13)),"",VLOOKUP($A15,'[1]Gesamt'!$A$4:$AG$251,13))</f>
        <v>0</v>
      </c>
      <c r="J15" s="3">
        <f>IF(ISERROR(VLOOKUP($A15,'[1]Gesamt'!$A$4:$AG$251,14)),"",VLOOKUP($A15,'[1]Gesamt'!$A$4:$AG$251,14))</f>
        <v>148.20000000000002</v>
      </c>
      <c r="K15" s="16">
        <f>IF(OR(M15="",M15=99999),"",RANK(M15,M:M,1))</f>
        <v>12</v>
      </c>
      <c r="L15" s="4">
        <v>303</v>
      </c>
      <c r="M15" s="17">
        <f>IF(J15="","",ROUND(J15,2))</f>
        <v>148.2</v>
      </c>
    </row>
    <row r="16" spans="1:13" s="4" customFormat="1" ht="12" customHeight="1">
      <c r="A16" s="15">
        <f>IF(AND('[1]Gesamt'!D114="x",'[1]Gesamt'!A114&lt;400,'[1]Gesamt'!F114="x"),'[1]Gesamt'!A114,"")</f>
        <v>312</v>
      </c>
      <c r="B16" s="15" t="str">
        <f>IF(ISERROR(VLOOKUP($A16,'[1]Gesamt'!$A$4:$AG$251,2)),"",VLOOKUP($A16,'[1]Gesamt'!$A$4:$AG$251,2))</f>
        <v>Deck</v>
      </c>
      <c r="C16" s="15" t="str">
        <f>IF(ISERROR(VLOOKUP($A16,'[1]Gesamt'!$A$4:$AG$251,3)),"",VLOOKUP($A16,'[1]Gesamt'!$A$4:$AG$251,3))</f>
        <v>Manuel</v>
      </c>
      <c r="D16" s="15" t="str">
        <f>IF(ISERROR(VLOOKUP($A16,'[1]Gesamt'!$A$4:$AG$251,29)),"",VLOOKUP($A16,'[1]Gesamt'!$A$4:$AG$251,29))</f>
        <v>Simmerath</v>
      </c>
      <c r="E16" s="3">
        <f>IF(ISERROR(VLOOKUP($A16,'[1]Gesamt'!$A$4:$AG$251,9)),"",VLOOKUP($A16,'[1]Gesamt'!$A$4:$AG$251,9))</f>
        <v>37.01</v>
      </c>
      <c r="F16" s="3">
        <f>IF(ISERROR(VLOOKUP($A16,'[1]Gesamt'!$A$4:$AG$251,10)),"",VLOOKUP($A16,'[1]Gesamt'!$A$4:$AG$251,10))</f>
        <v>36.89</v>
      </c>
      <c r="G16" s="3">
        <f>IF(ISERROR(VLOOKUP($A16,'[1]Gesamt'!$A$4:$AG$251,11)),"",VLOOKUP($A16,'[1]Gesamt'!$A$4:$AG$251,11))</f>
        <v>37.23</v>
      </c>
      <c r="H16" s="3">
        <f>IF(ISERROR(VLOOKUP($A16,'[1]Gesamt'!$A$4:$AG$251,12)),"",VLOOKUP($A16,'[1]Gesamt'!$A$4:$AG$251,12))</f>
        <v>37.07</v>
      </c>
      <c r="I16" s="3">
        <f>IF(ISERROR(VLOOKUP($A16,'[1]Gesamt'!$A$4:$AG$251,13)),"",VLOOKUP($A16,'[1]Gesamt'!$A$4:$AG$251,13))</f>
        <v>0</v>
      </c>
      <c r="J16" s="3">
        <f>IF(ISERROR(VLOOKUP($A16,'[1]Gesamt'!$A$4:$AG$251,14)),"",VLOOKUP($A16,'[1]Gesamt'!$A$4:$AG$251,14))</f>
        <v>148.2</v>
      </c>
      <c r="K16" s="16">
        <f>IF(OR(M16="",M16=99999),"",RANK(M16,M:M,1))</f>
        <v>12</v>
      </c>
      <c r="L16" s="4">
        <v>312</v>
      </c>
      <c r="M16" s="17">
        <f>IF(J16="","",ROUND(J16,2))</f>
        <v>148.2</v>
      </c>
    </row>
    <row r="17" spans="1:13" s="4" customFormat="1" ht="12" customHeight="1">
      <c r="A17" s="15">
        <f>IF(AND('[1]Gesamt'!D182="x",'[1]Gesamt'!A182&lt;400,'[1]Gesamt'!F182="x"),'[1]Gesamt'!A182,"")</f>
        <v>380</v>
      </c>
      <c r="B17" s="15" t="str">
        <f>IF(ISERROR(VLOOKUP($A17,'[1]Gesamt'!$A$4:$AG$251,2)),"",VLOOKUP($A17,'[1]Gesamt'!$A$4:$AG$251,2))</f>
        <v>Offermann</v>
      </c>
      <c r="C17" s="15" t="str">
        <f>IF(ISERROR(VLOOKUP($A17,'[1]Gesamt'!$A$4:$AG$251,3)),"",VLOOKUP($A17,'[1]Gesamt'!$A$4:$AG$251,3))</f>
        <v>Rico</v>
      </c>
      <c r="D17" s="15" t="str">
        <f>IF(ISERROR(VLOOKUP($A17,'[1]Gesamt'!$A$4:$AG$251,29)),"",VLOOKUP($A17,'[1]Gesamt'!$A$4:$AG$251,29))</f>
        <v>Simmerath</v>
      </c>
      <c r="E17" s="3">
        <f>IF(ISERROR(VLOOKUP($A17,'[1]Gesamt'!$A$4:$AG$251,9)),"",VLOOKUP($A17,'[1]Gesamt'!$A$4:$AG$251,9))</f>
        <v>37.2</v>
      </c>
      <c r="F17" s="3">
        <f>IF(ISERROR(VLOOKUP($A17,'[1]Gesamt'!$A$4:$AG$251,10)),"",VLOOKUP($A17,'[1]Gesamt'!$A$4:$AG$251,10))</f>
        <v>36.86</v>
      </c>
      <c r="G17" s="3">
        <f>IF(ISERROR(VLOOKUP($A17,'[1]Gesamt'!$A$4:$AG$251,11)),"",VLOOKUP($A17,'[1]Gesamt'!$A$4:$AG$251,11))</f>
        <v>37.21</v>
      </c>
      <c r="H17" s="3">
        <f>IF(ISERROR(VLOOKUP($A17,'[1]Gesamt'!$A$4:$AG$251,12)),"",VLOOKUP($A17,'[1]Gesamt'!$A$4:$AG$251,12))</f>
        <v>36.97</v>
      </c>
      <c r="I17" s="3">
        <f>IF(ISERROR(VLOOKUP($A17,'[1]Gesamt'!$A$4:$AG$251,13)),"",VLOOKUP($A17,'[1]Gesamt'!$A$4:$AG$251,13))</f>
        <v>0</v>
      </c>
      <c r="J17" s="3">
        <f>IF(ISERROR(VLOOKUP($A17,'[1]Gesamt'!$A$4:$AG$251,14)),"",VLOOKUP($A17,'[1]Gesamt'!$A$4:$AG$251,14))</f>
        <v>148.24</v>
      </c>
      <c r="K17" s="16">
        <f>IF(OR(M17="",M17=99999),"",RANK(M17,M:M,1))</f>
        <v>14</v>
      </c>
      <c r="L17" s="4">
        <v>380</v>
      </c>
      <c r="M17" s="17">
        <f>IF(J17="","",ROUND(J17,2))</f>
        <v>148.24</v>
      </c>
    </row>
    <row r="18" spans="1:13" s="4" customFormat="1" ht="12" customHeight="1">
      <c r="A18" s="15">
        <f>IF(AND('[1]Gesamt'!D113="x",'[1]Gesamt'!A113&lt;400,'[1]Gesamt'!F113="x"),'[1]Gesamt'!A113,"")</f>
        <v>311</v>
      </c>
      <c r="B18" s="15" t="str">
        <f>IF(ISERROR(VLOOKUP($A18,'[1]Gesamt'!$A$4:$AG$251,2)),"",VLOOKUP($A18,'[1]Gesamt'!$A$4:$AG$251,2))</f>
        <v>Konietzny</v>
      </c>
      <c r="C18" s="15" t="str">
        <f>IF(ISERROR(VLOOKUP($A18,'[1]Gesamt'!$A$4:$AG$251,3)),"",VLOOKUP($A18,'[1]Gesamt'!$A$4:$AG$251,3))</f>
        <v>Mario</v>
      </c>
      <c r="D18" s="15" t="str">
        <f>IF(ISERROR(VLOOKUP($A18,'[1]Gesamt'!$A$4:$AG$251,29)),"",VLOOKUP($A18,'[1]Gesamt'!$A$4:$AG$251,29))</f>
        <v>Kerpen</v>
      </c>
      <c r="E18" s="3">
        <f>IF(ISERROR(VLOOKUP($A18,'[1]Gesamt'!$A$4:$AG$251,9)),"",VLOOKUP($A18,'[1]Gesamt'!$A$4:$AG$251,9))</f>
        <v>36.93</v>
      </c>
      <c r="F18" s="3">
        <f>IF(ISERROR(VLOOKUP($A18,'[1]Gesamt'!$A$4:$AG$251,10)),"",VLOOKUP($A18,'[1]Gesamt'!$A$4:$AG$251,10))</f>
        <v>37.21</v>
      </c>
      <c r="G18" s="3">
        <f>IF(ISERROR(VLOOKUP($A18,'[1]Gesamt'!$A$4:$AG$251,11)),"",VLOOKUP($A18,'[1]Gesamt'!$A$4:$AG$251,11))</f>
        <v>37.1</v>
      </c>
      <c r="H18" s="3">
        <f>IF(ISERROR(VLOOKUP($A18,'[1]Gesamt'!$A$4:$AG$251,12)),"",VLOOKUP($A18,'[1]Gesamt'!$A$4:$AG$251,12))</f>
        <v>37.03</v>
      </c>
      <c r="I18" s="3">
        <f>IF(ISERROR(VLOOKUP($A18,'[1]Gesamt'!$A$4:$AG$251,13)),"",VLOOKUP($A18,'[1]Gesamt'!$A$4:$AG$251,13))</f>
        <v>0</v>
      </c>
      <c r="J18" s="3">
        <f>IF(ISERROR(VLOOKUP($A18,'[1]Gesamt'!$A$4:$AG$251,14)),"",VLOOKUP($A18,'[1]Gesamt'!$A$4:$AG$251,14))</f>
        <v>148.27</v>
      </c>
      <c r="K18" s="16">
        <f>IF(OR(M18="",M18=99999),"",RANK(M18,M:M,1))</f>
        <v>15</v>
      </c>
      <c r="L18" s="4">
        <v>311</v>
      </c>
      <c r="M18" s="17">
        <f>IF(J18="","",ROUND(J18,2))</f>
        <v>148.27</v>
      </c>
    </row>
    <row r="19" spans="1:13" s="4" customFormat="1" ht="12" customHeight="1">
      <c r="A19" s="15">
        <f>IF(AND('[1]Gesamt'!D160="x",'[1]Gesamt'!A160&lt;400,'[1]Gesamt'!F160="x"),'[1]Gesamt'!A160,"")</f>
        <v>358</v>
      </c>
      <c r="B19" s="15" t="str">
        <f>IF(ISERROR(VLOOKUP($A19,'[1]Gesamt'!$A$4:$AG$251,2)),"",VLOOKUP($A19,'[1]Gesamt'!$A$4:$AG$251,2))</f>
        <v>Osterbrink</v>
      </c>
      <c r="C19" s="15" t="str">
        <f>IF(ISERROR(VLOOKUP($A19,'[1]Gesamt'!$A$4:$AG$251,3)),"",VLOOKUP($A19,'[1]Gesamt'!$A$4:$AG$251,3))</f>
        <v>Pia Anna</v>
      </c>
      <c r="D19" s="15" t="str">
        <f>IF(ISERROR(VLOOKUP($A19,'[1]Gesamt'!$A$4:$AG$251,29)),"",VLOOKUP($A19,'[1]Gesamt'!$A$4:$AG$251,29))</f>
        <v>Mettingen</v>
      </c>
      <c r="E19" s="3">
        <f>IF(ISERROR(VLOOKUP($A19,'[1]Gesamt'!$A$4:$AG$251,9)),"",VLOOKUP($A19,'[1]Gesamt'!$A$4:$AG$251,9))</f>
        <v>37</v>
      </c>
      <c r="F19" s="3">
        <f>IF(ISERROR(VLOOKUP($A19,'[1]Gesamt'!$A$4:$AG$251,10)),"",VLOOKUP($A19,'[1]Gesamt'!$A$4:$AG$251,10))</f>
        <v>37.11</v>
      </c>
      <c r="G19" s="3">
        <f>IF(ISERROR(VLOOKUP($A19,'[1]Gesamt'!$A$4:$AG$251,11)),"",VLOOKUP($A19,'[1]Gesamt'!$A$4:$AG$251,11))</f>
        <v>37.2</v>
      </c>
      <c r="H19" s="3">
        <f>IF(ISERROR(VLOOKUP($A19,'[1]Gesamt'!$A$4:$AG$251,12)),"",VLOOKUP($A19,'[1]Gesamt'!$A$4:$AG$251,12))</f>
        <v>37.02</v>
      </c>
      <c r="I19" s="3">
        <f>IF(ISERROR(VLOOKUP($A19,'[1]Gesamt'!$A$4:$AG$251,13)),"",VLOOKUP($A19,'[1]Gesamt'!$A$4:$AG$251,13))</f>
        <v>0</v>
      </c>
      <c r="J19" s="3">
        <f>IF(ISERROR(VLOOKUP($A19,'[1]Gesamt'!$A$4:$AG$251,14)),"",VLOOKUP($A19,'[1]Gesamt'!$A$4:$AG$251,14))</f>
        <v>148.33</v>
      </c>
      <c r="K19" s="16">
        <f>IF(OR(M19="",M19=99999),"",RANK(M19,M:M,1))</f>
        <v>16</v>
      </c>
      <c r="L19" s="4">
        <v>358</v>
      </c>
      <c r="M19" s="17">
        <f>IF(J19="","",ROUND(J19,2))</f>
        <v>148.33</v>
      </c>
    </row>
    <row r="20" spans="1:13" s="4" customFormat="1" ht="12" customHeight="1">
      <c r="A20" s="15">
        <f>IF(AND('[1]Gesamt'!D130="x",'[1]Gesamt'!A130&lt;400,'[1]Gesamt'!F130="x"),'[1]Gesamt'!A130,"")</f>
        <v>328</v>
      </c>
      <c r="B20" s="15" t="str">
        <f>IF(ISERROR(VLOOKUP($A20,'[1]Gesamt'!$A$4:$AG$251,2)),"",VLOOKUP($A20,'[1]Gesamt'!$A$4:$AG$251,2))</f>
        <v>Brüggemann</v>
      </c>
      <c r="C20" s="15" t="str">
        <f>IF(ISERROR(VLOOKUP($A20,'[1]Gesamt'!$A$4:$AG$251,3)),"",VLOOKUP($A20,'[1]Gesamt'!$A$4:$AG$251,3))</f>
        <v>Jessica</v>
      </c>
      <c r="D20" s="15" t="str">
        <f>IF(ISERROR(VLOOKUP($A20,'[1]Gesamt'!$A$4:$AG$251,29)),"",VLOOKUP($A20,'[1]Gesamt'!$A$4:$AG$251,29))</f>
        <v>Havixbeck</v>
      </c>
      <c r="E20" s="3">
        <f>IF(ISERROR(VLOOKUP($A20,'[1]Gesamt'!$A$4:$AG$251,9)),"",VLOOKUP($A20,'[1]Gesamt'!$A$4:$AG$251,9))</f>
        <v>36.99</v>
      </c>
      <c r="F20" s="3">
        <f>IF(ISERROR(VLOOKUP($A20,'[1]Gesamt'!$A$4:$AG$251,10)),"",VLOOKUP($A20,'[1]Gesamt'!$A$4:$AG$251,10))</f>
        <v>36.96</v>
      </c>
      <c r="G20" s="3">
        <f>IF(ISERROR(VLOOKUP($A20,'[1]Gesamt'!$A$4:$AG$251,11)),"",VLOOKUP($A20,'[1]Gesamt'!$A$4:$AG$251,11))</f>
        <v>37.18</v>
      </c>
      <c r="H20" s="3">
        <f>IF(ISERROR(VLOOKUP($A20,'[1]Gesamt'!$A$4:$AG$251,12)),"",VLOOKUP($A20,'[1]Gesamt'!$A$4:$AG$251,12))</f>
        <v>37.25</v>
      </c>
      <c r="I20" s="3">
        <f>IF(ISERROR(VLOOKUP($A20,'[1]Gesamt'!$A$4:$AG$251,13)),"",VLOOKUP($A20,'[1]Gesamt'!$A$4:$AG$251,13))</f>
        <v>0</v>
      </c>
      <c r="J20" s="3">
        <f>IF(ISERROR(VLOOKUP($A20,'[1]Gesamt'!$A$4:$AG$251,14)),"",VLOOKUP($A20,'[1]Gesamt'!$A$4:$AG$251,14))</f>
        <v>148.38</v>
      </c>
      <c r="K20" s="16">
        <f>IF(OR(M20="",M20=99999),"",RANK(M20,M:M,1))</f>
        <v>17</v>
      </c>
      <c r="L20" s="4">
        <v>328</v>
      </c>
      <c r="M20" s="17">
        <f>IF(J20="","",ROUND(J20,2))</f>
        <v>148.38</v>
      </c>
    </row>
    <row r="21" spans="1:13" s="4" customFormat="1" ht="12" customHeight="1">
      <c r="A21" s="15">
        <f>IF(AND('[1]Gesamt'!D164="x",'[1]Gesamt'!A164&lt;400,'[1]Gesamt'!F164="x"),'[1]Gesamt'!A164,"")</f>
        <v>362</v>
      </c>
      <c r="B21" s="15" t="str">
        <f>IF(ISERROR(VLOOKUP($A21,'[1]Gesamt'!$A$4:$AG$251,2)),"",VLOOKUP($A21,'[1]Gesamt'!$A$4:$AG$251,2))</f>
        <v>Garritsen</v>
      </c>
      <c r="C21" s="15" t="str">
        <f>IF(ISERROR(VLOOKUP($A21,'[1]Gesamt'!$A$4:$AG$251,3)),"",VLOOKUP($A21,'[1]Gesamt'!$A$4:$AG$251,3))</f>
        <v>Christoph</v>
      </c>
      <c r="D21" s="15" t="str">
        <f>IF(ISERROR(VLOOKUP($A21,'[1]Gesamt'!$A$4:$AG$251,29)),"",VLOOKUP($A21,'[1]Gesamt'!$A$4:$AG$251,29))</f>
        <v>Bad Bentheim</v>
      </c>
      <c r="E21" s="3">
        <f>IF(ISERROR(VLOOKUP($A21,'[1]Gesamt'!$A$4:$AG$251,9)),"",VLOOKUP($A21,'[1]Gesamt'!$A$4:$AG$251,9))</f>
        <v>37</v>
      </c>
      <c r="F21" s="3">
        <f>IF(ISERROR(VLOOKUP($A21,'[1]Gesamt'!$A$4:$AG$251,10)),"",VLOOKUP($A21,'[1]Gesamt'!$A$4:$AG$251,10))</f>
        <v>37.09</v>
      </c>
      <c r="G21" s="3">
        <f>IF(ISERROR(VLOOKUP($A21,'[1]Gesamt'!$A$4:$AG$251,11)),"",VLOOKUP($A21,'[1]Gesamt'!$A$4:$AG$251,11))</f>
        <v>37.41</v>
      </c>
      <c r="H21" s="3">
        <f>IF(ISERROR(VLOOKUP($A21,'[1]Gesamt'!$A$4:$AG$251,12)),"",VLOOKUP($A21,'[1]Gesamt'!$A$4:$AG$251,12))</f>
        <v>37.24</v>
      </c>
      <c r="I21" s="3">
        <f>IF(ISERROR(VLOOKUP($A21,'[1]Gesamt'!$A$4:$AG$251,13)),"",VLOOKUP($A21,'[1]Gesamt'!$A$4:$AG$251,13))</f>
        <v>0</v>
      </c>
      <c r="J21" s="3">
        <f>IF(ISERROR(VLOOKUP($A21,'[1]Gesamt'!$A$4:$AG$251,14)),"",VLOOKUP($A21,'[1]Gesamt'!$A$4:$AG$251,14))</f>
        <v>148.74</v>
      </c>
      <c r="K21" s="16">
        <f>IF(OR(M21="",M21=99999),"",RANK(M21,M:M,1))</f>
        <v>18</v>
      </c>
      <c r="L21" s="4">
        <v>362</v>
      </c>
      <c r="M21" s="17">
        <f>IF(J21="","",ROUND(J21,2))</f>
        <v>148.74</v>
      </c>
    </row>
    <row r="22" spans="1:13" s="4" customFormat="1" ht="12" customHeight="1">
      <c r="A22" s="15">
        <f>IF(AND('[1]Gesamt'!D162="x",'[1]Gesamt'!A162&lt;400,'[1]Gesamt'!F162="x"),'[1]Gesamt'!A162,"")</f>
        <v>360</v>
      </c>
      <c r="B22" s="15" t="str">
        <f>IF(ISERROR(VLOOKUP($A22,'[1]Gesamt'!$A$4:$AG$251,2)),"",VLOOKUP($A22,'[1]Gesamt'!$A$4:$AG$251,2))</f>
        <v>Eickmann</v>
      </c>
      <c r="C22" s="15" t="str">
        <f>IF(ISERROR(VLOOKUP($A22,'[1]Gesamt'!$A$4:$AG$251,3)),"",VLOOKUP($A22,'[1]Gesamt'!$A$4:$AG$251,3))</f>
        <v>Morten</v>
      </c>
      <c r="D22" s="15" t="str">
        <f>IF(ISERROR(VLOOKUP($A22,'[1]Gesamt'!$A$4:$AG$251,29)),"",VLOOKUP($A22,'[1]Gesamt'!$A$4:$AG$251,29))</f>
        <v>Bad Bentheim</v>
      </c>
      <c r="E22" s="3">
        <f>IF(ISERROR(VLOOKUP($A22,'[1]Gesamt'!$A$4:$AG$251,9)),"",VLOOKUP($A22,'[1]Gesamt'!$A$4:$AG$251,9))</f>
        <v>36.72</v>
      </c>
      <c r="F22" s="3">
        <f>IF(ISERROR(VLOOKUP($A22,'[1]Gesamt'!$A$4:$AG$251,10)),"",VLOOKUP($A22,'[1]Gesamt'!$A$4:$AG$251,10))</f>
        <v>37.29</v>
      </c>
      <c r="G22" s="3">
        <f>IF(ISERROR(VLOOKUP($A22,'[1]Gesamt'!$A$4:$AG$251,11)),"",VLOOKUP($A22,'[1]Gesamt'!$A$4:$AG$251,11))</f>
        <v>37.41</v>
      </c>
      <c r="H22" s="3">
        <f>IF(ISERROR(VLOOKUP($A22,'[1]Gesamt'!$A$4:$AG$251,12)),"",VLOOKUP($A22,'[1]Gesamt'!$A$4:$AG$251,12))</f>
        <v>37.34</v>
      </c>
      <c r="I22" s="3">
        <f>IF(ISERROR(VLOOKUP($A22,'[1]Gesamt'!$A$4:$AG$251,13)),"",VLOOKUP($A22,'[1]Gesamt'!$A$4:$AG$251,13))</f>
        <v>0</v>
      </c>
      <c r="J22" s="3">
        <f>IF(ISERROR(VLOOKUP($A22,'[1]Gesamt'!$A$4:$AG$251,14)),"",VLOOKUP($A22,'[1]Gesamt'!$A$4:$AG$251,14))</f>
        <v>148.76</v>
      </c>
      <c r="K22" s="16">
        <f>IF(OR(M22="",M22=99999),"",RANK(M22,M:M,1))</f>
        <v>19</v>
      </c>
      <c r="L22" s="4">
        <v>360</v>
      </c>
      <c r="M22" s="17">
        <f>IF(J22="","",ROUND(J22,2))</f>
        <v>148.76</v>
      </c>
    </row>
    <row r="23" spans="1:13" s="4" customFormat="1" ht="12" customHeight="1">
      <c r="A23" s="15">
        <f>IF(AND('[1]Gesamt'!D146="x",'[1]Gesamt'!A146&lt;400,'[1]Gesamt'!F146="x"),'[1]Gesamt'!A146,"")</f>
        <v>344</v>
      </c>
      <c r="B23" s="15" t="str">
        <f>IF(ISERROR(VLOOKUP($A23,'[1]Gesamt'!$A$4:$AG$251,2)),"",VLOOKUP($A23,'[1]Gesamt'!$A$4:$AG$251,2))</f>
        <v>Lorenz</v>
      </c>
      <c r="C23" s="15" t="str">
        <f>IF(ISERROR(VLOOKUP($A23,'[1]Gesamt'!$A$4:$AG$251,3)),"",VLOOKUP($A23,'[1]Gesamt'!$A$4:$AG$251,3))</f>
        <v>Linda</v>
      </c>
      <c r="D23" s="15" t="str">
        <f>IF(ISERROR(VLOOKUP($A23,'[1]Gesamt'!$A$4:$AG$251,29)),"",VLOOKUP($A23,'[1]Gesamt'!$A$4:$AG$251,29))</f>
        <v>Overath</v>
      </c>
      <c r="E23" s="3">
        <f>IF(ISERROR(VLOOKUP($A23,'[1]Gesamt'!$A$4:$AG$251,9)),"",VLOOKUP($A23,'[1]Gesamt'!$A$4:$AG$251,9))</f>
        <v>37.03</v>
      </c>
      <c r="F23" s="3">
        <f>IF(ISERROR(VLOOKUP($A23,'[1]Gesamt'!$A$4:$AG$251,10)),"",VLOOKUP($A23,'[1]Gesamt'!$A$4:$AG$251,10))</f>
        <v>37</v>
      </c>
      <c r="G23" s="3">
        <f>IF(ISERROR(VLOOKUP($A23,'[1]Gesamt'!$A$4:$AG$251,11)),"",VLOOKUP($A23,'[1]Gesamt'!$A$4:$AG$251,11))</f>
        <v>37.59</v>
      </c>
      <c r="H23" s="3">
        <f>IF(ISERROR(VLOOKUP($A23,'[1]Gesamt'!$A$4:$AG$251,12)),"",VLOOKUP($A23,'[1]Gesamt'!$A$4:$AG$251,12))</f>
        <v>37.26</v>
      </c>
      <c r="I23" s="3">
        <f>IF(ISERROR(VLOOKUP($A23,'[1]Gesamt'!$A$4:$AG$251,13)),"",VLOOKUP($A23,'[1]Gesamt'!$A$4:$AG$251,13))</f>
        <v>0</v>
      </c>
      <c r="J23" s="3">
        <f>IF(ISERROR(VLOOKUP($A23,'[1]Gesamt'!$A$4:$AG$251,14)),"",VLOOKUP($A23,'[1]Gesamt'!$A$4:$AG$251,14))</f>
        <v>148.88</v>
      </c>
      <c r="K23" s="16">
        <f>IF(OR(M23="",M23=99999),"",RANK(M23,M:M,1))</f>
        <v>20</v>
      </c>
      <c r="L23" s="4">
        <v>344</v>
      </c>
      <c r="M23" s="17">
        <f>IF(J23="","",ROUND(J23,2))</f>
        <v>148.88</v>
      </c>
    </row>
    <row r="24" spans="1:13" ht="12" customHeight="1">
      <c r="A24" s="15">
        <f>IF(AND('[1]Gesamt'!D145="x",'[1]Gesamt'!A145&lt;400,'[1]Gesamt'!F145="x"),'[1]Gesamt'!A145,"")</f>
        <v>343</v>
      </c>
      <c r="B24" s="15" t="str">
        <f>IF(ISERROR(VLOOKUP($A24,'[1]Gesamt'!$A$4:$AG$251,2)),"",VLOOKUP($A24,'[1]Gesamt'!$A$4:$AG$251,2))</f>
        <v>Lorenz</v>
      </c>
      <c r="C24" s="15" t="str">
        <f>IF(ISERROR(VLOOKUP($A24,'[1]Gesamt'!$A$4:$AG$251,3)),"",VLOOKUP($A24,'[1]Gesamt'!$A$4:$AG$251,3))</f>
        <v>Lucas</v>
      </c>
      <c r="D24" s="15" t="str">
        <f>IF(ISERROR(VLOOKUP($A24,'[1]Gesamt'!$A$4:$AG$251,29)),"",VLOOKUP($A24,'[1]Gesamt'!$A$4:$AG$251,29))</f>
        <v>Overath</v>
      </c>
      <c r="E24" s="3">
        <f>IF(ISERROR(VLOOKUP($A24,'[1]Gesamt'!$A$4:$AG$251,9)),"",VLOOKUP($A24,'[1]Gesamt'!$A$4:$AG$251,9))</f>
        <v>36.7</v>
      </c>
      <c r="F24" s="3">
        <f>IF(ISERROR(VLOOKUP($A24,'[1]Gesamt'!$A$4:$AG$251,10)),"",VLOOKUP($A24,'[1]Gesamt'!$A$4:$AG$251,10))</f>
        <v>37.59</v>
      </c>
      <c r="G24" s="3">
        <f>IF(ISERROR(VLOOKUP($A24,'[1]Gesamt'!$A$4:$AG$251,11)),"",VLOOKUP($A24,'[1]Gesamt'!$A$4:$AG$251,11))</f>
        <v>37.47</v>
      </c>
      <c r="H24" s="3">
        <f>IF(ISERROR(VLOOKUP($A24,'[1]Gesamt'!$A$4:$AG$251,12)),"",VLOOKUP($A24,'[1]Gesamt'!$A$4:$AG$251,12))</f>
        <v>37.15</v>
      </c>
      <c r="I24" s="3">
        <f>IF(ISERROR(VLOOKUP($A24,'[1]Gesamt'!$A$4:$AG$251,13)),"",VLOOKUP($A24,'[1]Gesamt'!$A$4:$AG$251,13))</f>
        <v>0</v>
      </c>
      <c r="J24" s="3">
        <f>IF(ISERROR(VLOOKUP($A24,'[1]Gesamt'!$A$4:$AG$251,14)),"",VLOOKUP($A24,'[1]Gesamt'!$A$4:$AG$251,14))</f>
        <v>148.91</v>
      </c>
      <c r="K24" s="16">
        <f>IF(OR(M24="",M24=99999),"",RANK(M24,M:M,1))</f>
        <v>21</v>
      </c>
      <c r="L24" s="4">
        <v>343</v>
      </c>
      <c r="M24" s="17">
        <f>IF(J24="","",ROUND(J24,2))</f>
        <v>148.91</v>
      </c>
    </row>
    <row r="25" spans="1:13" ht="12" customHeight="1">
      <c r="A25" s="15">
        <f>IF(AND('[1]Gesamt'!D154="x",'[1]Gesamt'!A154&lt;400,'[1]Gesamt'!F154="x"),'[1]Gesamt'!A154,"")</f>
        <v>352</v>
      </c>
      <c r="B25" s="15" t="str">
        <f>IF(ISERROR(VLOOKUP($A25,'[1]Gesamt'!$A$4:$AG$251,2)),"",VLOOKUP($A25,'[1]Gesamt'!$A$4:$AG$251,2))</f>
        <v>Kelch</v>
      </c>
      <c r="C25" s="15" t="str">
        <f>IF(ISERROR(VLOOKUP($A25,'[1]Gesamt'!$A$4:$AG$251,3)),"",VLOOKUP($A25,'[1]Gesamt'!$A$4:$AG$251,3))</f>
        <v>Ricarda</v>
      </c>
      <c r="D25" s="15" t="str">
        <f>IF(ISERROR(VLOOKUP($A25,'[1]Gesamt'!$A$4:$AG$251,29)),"",VLOOKUP($A25,'[1]Gesamt'!$A$4:$AG$251,29))</f>
        <v>Bergkamen</v>
      </c>
      <c r="E25" s="3">
        <f>IF(ISERROR(VLOOKUP($A25,'[1]Gesamt'!$A$4:$AG$251,9)),"",VLOOKUP($A25,'[1]Gesamt'!$A$4:$AG$251,9))</f>
        <v>36.79</v>
      </c>
      <c r="F25" s="3">
        <f>IF(ISERROR(VLOOKUP($A25,'[1]Gesamt'!$A$4:$AG$251,10)),"",VLOOKUP($A25,'[1]Gesamt'!$A$4:$AG$251,10))</f>
        <v>37.44</v>
      </c>
      <c r="G25" s="3">
        <f>IF(ISERROR(VLOOKUP($A25,'[1]Gesamt'!$A$4:$AG$251,11)),"",VLOOKUP($A25,'[1]Gesamt'!$A$4:$AG$251,11))</f>
        <v>37.4</v>
      </c>
      <c r="H25" s="3">
        <f>IF(ISERROR(VLOOKUP($A25,'[1]Gesamt'!$A$4:$AG$251,12)),"",VLOOKUP($A25,'[1]Gesamt'!$A$4:$AG$251,12))</f>
        <v>37.39</v>
      </c>
      <c r="I25" s="3">
        <f>IF(ISERROR(VLOOKUP($A25,'[1]Gesamt'!$A$4:$AG$251,13)),"",VLOOKUP($A25,'[1]Gesamt'!$A$4:$AG$251,13))</f>
        <v>0</v>
      </c>
      <c r="J25" s="3">
        <f>IF(ISERROR(VLOOKUP($A25,'[1]Gesamt'!$A$4:$AG$251,14)),"",VLOOKUP($A25,'[1]Gesamt'!$A$4:$AG$251,14))</f>
        <v>149.01999999999998</v>
      </c>
      <c r="K25" s="16">
        <f>IF(OR(M25="",M25=99999),"",RANK(M25,M:M,1))</f>
        <v>22</v>
      </c>
      <c r="L25" s="4">
        <v>352</v>
      </c>
      <c r="M25" s="17">
        <f>IF(J25="","",ROUND(J25,2))</f>
        <v>149.02</v>
      </c>
    </row>
    <row r="26" spans="1:13" ht="12" customHeight="1">
      <c r="A26" s="15">
        <f>IF(AND('[1]Gesamt'!D147="x",'[1]Gesamt'!A147&lt;400,'[1]Gesamt'!F147="x"),'[1]Gesamt'!A147,"")</f>
        <v>345</v>
      </c>
      <c r="B26" s="15" t="str">
        <f>IF(ISERROR(VLOOKUP($A26,'[1]Gesamt'!$A$4:$AG$251,2)),"",VLOOKUP($A26,'[1]Gesamt'!$A$4:$AG$251,2))</f>
        <v>Westermann</v>
      </c>
      <c r="C26" s="15" t="str">
        <f>IF(ISERROR(VLOOKUP($A26,'[1]Gesamt'!$A$4:$AG$251,3)),"",VLOOKUP($A26,'[1]Gesamt'!$A$4:$AG$251,3))</f>
        <v>Désirée</v>
      </c>
      <c r="D26" s="15" t="str">
        <f>IF(ISERROR(VLOOKUP($A26,'[1]Gesamt'!$A$4:$AG$251,29)),"",VLOOKUP($A26,'[1]Gesamt'!$A$4:$AG$251,29))</f>
        <v>Overath</v>
      </c>
      <c r="E26" s="3">
        <f>IF(ISERROR(VLOOKUP($A26,'[1]Gesamt'!$A$4:$AG$251,9)),"",VLOOKUP($A26,'[1]Gesamt'!$A$4:$AG$251,9))</f>
        <v>36.68</v>
      </c>
      <c r="F26" s="3">
        <f>IF(ISERROR(VLOOKUP($A26,'[1]Gesamt'!$A$4:$AG$251,10)),"",VLOOKUP($A26,'[1]Gesamt'!$A$4:$AG$251,10))</f>
        <v>37.55</v>
      </c>
      <c r="G26" s="3">
        <f>IF(ISERROR(VLOOKUP($A26,'[1]Gesamt'!$A$4:$AG$251,11)),"",VLOOKUP($A26,'[1]Gesamt'!$A$4:$AG$251,11))</f>
        <v>37.49</v>
      </c>
      <c r="H26" s="3">
        <f>IF(ISERROR(VLOOKUP($A26,'[1]Gesamt'!$A$4:$AG$251,12)),"",VLOOKUP($A26,'[1]Gesamt'!$A$4:$AG$251,12))</f>
        <v>37.31</v>
      </c>
      <c r="I26" s="3">
        <f>IF(ISERROR(VLOOKUP($A26,'[1]Gesamt'!$A$4:$AG$251,13)),"",VLOOKUP($A26,'[1]Gesamt'!$A$4:$AG$251,13))</f>
        <v>0</v>
      </c>
      <c r="J26" s="3">
        <f>IF(ISERROR(VLOOKUP($A26,'[1]Gesamt'!$A$4:$AG$251,14)),"",VLOOKUP($A26,'[1]Gesamt'!$A$4:$AG$251,14))</f>
        <v>149.03</v>
      </c>
      <c r="K26" s="16">
        <f>IF(OR(M26="",M26=99999),"",RANK(M26,M:M,1))</f>
        <v>23</v>
      </c>
      <c r="L26" s="4">
        <v>345</v>
      </c>
      <c r="M26" s="17">
        <f>IF(J26="","",ROUND(J26,2))</f>
        <v>149.03</v>
      </c>
    </row>
    <row r="27" spans="1:13" ht="12" customHeight="1">
      <c r="A27" s="15">
        <f>IF(AND('[1]Gesamt'!D122="x",'[1]Gesamt'!A122&lt;400,'[1]Gesamt'!F122="x"),'[1]Gesamt'!A122,"")</f>
        <v>320</v>
      </c>
      <c r="B27" s="15" t="str">
        <f>IF(ISERROR(VLOOKUP($A27,'[1]Gesamt'!$A$4:$AG$251,2)),"",VLOOKUP($A27,'[1]Gesamt'!$A$4:$AG$251,2))</f>
        <v>Deck</v>
      </c>
      <c r="C27" s="15" t="str">
        <f>IF(ISERROR(VLOOKUP($A27,'[1]Gesamt'!$A$4:$AG$251,3)),"",VLOOKUP($A27,'[1]Gesamt'!$A$4:$AG$251,3))</f>
        <v>Sebastian</v>
      </c>
      <c r="D27" s="15" t="str">
        <f>IF(ISERROR(VLOOKUP($A27,'[1]Gesamt'!$A$4:$AG$251,29)),"",VLOOKUP($A27,'[1]Gesamt'!$A$4:$AG$251,29))</f>
        <v>Simmerath</v>
      </c>
      <c r="E27" s="3">
        <f>IF(ISERROR(VLOOKUP($A27,'[1]Gesamt'!$A$4:$AG$251,9)),"",VLOOKUP($A27,'[1]Gesamt'!$A$4:$AG$251,9))</f>
        <v>37.23</v>
      </c>
      <c r="F27" s="3">
        <f>IF(ISERROR(VLOOKUP($A27,'[1]Gesamt'!$A$4:$AG$251,10)),"",VLOOKUP($A27,'[1]Gesamt'!$A$4:$AG$251,10))</f>
        <v>37.05</v>
      </c>
      <c r="G27" s="3">
        <f>IF(ISERROR(VLOOKUP($A27,'[1]Gesamt'!$A$4:$AG$251,11)),"",VLOOKUP($A27,'[1]Gesamt'!$A$4:$AG$251,11))</f>
        <v>37.49</v>
      </c>
      <c r="H27" s="3">
        <f>IF(ISERROR(VLOOKUP($A27,'[1]Gesamt'!$A$4:$AG$251,12)),"",VLOOKUP($A27,'[1]Gesamt'!$A$4:$AG$251,12))</f>
        <v>37.3</v>
      </c>
      <c r="I27" s="3">
        <f>IF(ISERROR(VLOOKUP($A27,'[1]Gesamt'!$A$4:$AG$251,13)),"",VLOOKUP($A27,'[1]Gesamt'!$A$4:$AG$251,13))</f>
        <v>0</v>
      </c>
      <c r="J27" s="3">
        <f>IF(ISERROR(VLOOKUP($A27,'[1]Gesamt'!$A$4:$AG$251,14)),"",VLOOKUP($A27,'[1]Gesamt'!$A$4:$AG$251,14))</f>
        <v>149.07</v>
      </c>
      <c r="K27" s="16">
        <f>IF(OR(M27="",M27=99999),"",RANK(M27,M:M,1))</f>
        <v>24</v>
      </c>
      <c r="L27" s="4">
        <v>320</v>
      </c>
      <c r="M27" s="17">
        <f>IF(J27="","",ROUND(J27,2))</f>
        <v>149.07</v>
      </c>
    </row>
    <row r="28" spans="1:13" ht="12" customHeight="1">
      <c r="A28" s="15">
        <f>IF(AND('[1]Gesamt'!D137="x",'[1]Gesamt'!A137&lt;400,'[1]Gesamt'!F137="x"),'[1]Gesamt'!A137,"")</f>
        <v>335</v>
      </c>
      <c r="B28" s="15" t="str">
        <f>IF(ISERROR(VLOOKUP($A28,'[1]Gesamt'!$A$4:$AG$251,2)),"",VLOOKUP($A28,'[1]Gesamt'!$A$4:$AG$251,2))</f>
        <v>Brückerhoff</v>
      </c>
      <c r="C28" s="15" t="str">
        <f>IF(ISERROR(VLOOKUP($A28,'[1]Gesamt'!$A$4:$AG$251,3)),"",VLOOKUP($A28,'[1]Gesamt'!$A$4:$AG$251,3))</f>
        <v>Finja</v>
      </c>
      <c r="D28" s="15" t="str">
        <f>IF(ISERROR(VLOOKUP($A28,'[1]Gesamt'!$A$4:$AG$251,29)),"",VLOOKUP($A28,'[1]Gesamt'!$A$4:$AG$251,29))</f>
        <v>Friedrichsfeld</v>
      </c>
      <c r="E28" s="3">
        <f>IF(ISERROR(VLOOKUP($A28,'[1]Gesamt'!$A$4:$AG$251,9)),"",VLOOKUP($A28,'[1]Gesamt'!$A$4:$AG$251,9))</f>
        <v>36.99</v>
      </c>
      <c r="F28" s="3">
        <f>IF(ISERROR(VLOOKUP($A28,'[1]Gesamt'!$A$4:$AG$251,10)),"",VLOOKUP($A28,'[1]Gesamt'!$A$4:$AG$251,10))</f>
        <v>37.02</v>
      </c>
      <c r="G28" s="3">
        <f>IF(ISERROR(VLOOKUP($A28,'[1]Gesamt'!$A$4:$AG$251,11)),"",VLOOKUP($A28,'[1]Gesamt'!$A$4:$AG$251,11))</f>
        <v>37.56</v>
      </c>
      <c r="H28" s="3">
        <f>IF(ISERROR(VLOOKUP($A28,'[1]Gesamt'!$A$4:$AG$251,12)),"",VLOOKUP($A28,'[1]Gesamt'!$A$4:$AG$251,12))</f>
        <v>37.62</v>
      </c>
      <c r="I28" s="3">
        <f>IF(ISERROR(VLOOKUP($A28,'[1]Gesamt'!$A$4:$AG$251,13)),"",VLOOKUP($A28,'[1]Gesamt'!$A$4:$AG$251,13))</f>
        <v>0</v>
      </c>
      <c r="J28" s="3">
        <f>IF(ISERROR(VLOOKUP($A28,'[1]Gesamt'!$A$4:$AG$251,14)),"",VLOOKUP($A28,'[1]Gesamt'!$A$4:$AG$251,14))</f>
        <v>149.19</v>
      </c>
      <c r="K28" s="16">
        <f>IF(OR(M28="",M28=99999),"",RANK(M28,M:M,1))</f>
        <v>25</v>
      </c>
      <c r="L28" s="4">
        <v>335</v>
      </c>
      <c r="M28" s="17">
        <f>IF(J28="","",ROUND(J28,2))</f>
        <v>149.19</v>
      </c>
    </row>
    <row r="29" spans="1:13" ht="12" customHeight="1">
      <c r="A29" s="15">
        <f>IF(AND('[1]Gesamt'!D159="x",'[1]Gesamt'!A159&lt;400,'[1]Gesamt'!F159="x"),'[1]Gesamt'!A159,"")</f>
        <v>357</v>
      </c>
      <c r="B29" s="15" t="str">
        <f>IF(ISERROR(VLOOKUP($A29,'[1]Gesamt'!$A$4:$AG$251,2)),"",VLOOKUP($A29,'[1]Gesamt'!$A$4:$AG$251,2))</f>
        <v>Voß</v>
      </c>
      <c r="C29" s="15" t="str">
        <f>IF(ISERROR(VLOOKUP($A29,'[1]Gesamt'!$A$4:$AG$251,3)),"",VLOOKUP($A29,'[1]Gesamt'!$A$4:$AG$251,3))</f>
        <v>Marie-Charlotte</v>
      </c>
      <c r="D29" s="15" t="str">
        <f>IF(ISERROR(VLOOKUP($A29,'[1]Gesamt'!$A$4:$AG$251,29)),"",VLOOKUP($A29,'[1]Gesamt'!$A$4:$AG$251,29))</f>
        <v>Bergkamen</v>
      </c>
      <c r="E29" s="3">
        <f>IF(ISERROR(VLOOKUP($A29,'[1]Gesamt'!$A$4:$AG$251,9)),"",VLOOKUP($A29,'[1]Gesamt'!$A$4:$AG$251,9))</f>
        <v>36.89</v>
      </c>
      <c r="F29" s="3">
        <f>IF(ISERROR(VLOOKUP($A29,'[1]Gesamt'!$A$4:$AG$251,10)),"",VLOOKUP($A29,'[1]Gesamt'!$A$4:$AG$251,10))</f>
        <v>37.51</v>
      </c>
      <c r="G29" s="3">
        <f>IF(ISERROR(VLOOKUP($A29,'[1]Gesamt'!$A$4:$AG$251,11)),"",VLOOKUP($A29,'[1]Gesamt'!$A$4:$AG$251,11))</f>
        <v>37.56</v>
      </c>
      <c r="H29" s="3">
        <f>IF(ISERROR(VLOOKUP($A29,'[1]Gesamt'!$A$4:$AG$251,12)),"",VLOOKUP($A29,'[1]Gesamt'!$A$4:$AG$251,12))</f>
        <v>37.39</v>
      </c>
      <c r="I29" s="3">
        <f>IF(ISERROR(VLOOKUP($A29,'[1]Gesamt'!$A$4:$AG$251,13)),"",VLOOKUP($A29,'[1]Gesamt'!$A$4:$AG$251,13))</f>
        <v>0</v>
      </c>
      <c r="J29" s="3">
        <f>IF(ISERROR(VLOOKUP($A29,'[1]Gesamt'!$A$4:$AG$251,14)),"",VLOOKUP($A29,'[1]Gesamt'!$A$4:$AG$251,14))</f>
        <v>149.35000000000002</v>
      </c>
      <c r="K29" s="16">
        <f>IF(OR(M29="",M29=99999),"",RANK(M29,M:M,1))</f>
        <v>26</v>
      </c>
      <c r="L29" s="4">
        <v>357</v>
      </c>
      <c r="M29" s="17">
        <f>IF(J29="","",ROUND(J29,2))</f>
        <v>149.35</v>
      </c>
    </row>
    <row r="30" spans="1:13" ht="12" customHeight="1">
      <c r="A30" s="15">
        <f>IF(AND('[1]Gesamt'!D124="x",'[1]Gesamt'!A124&lt;400,'[1]Gesamt'!F124="x"),'[1]Gesamt'!A124,"")</f>
        <v>322</v>
      </c>
      <c r="B30" s="15" t="str">
        <f>IF(ISERROR(VLOOKUP($A30,'[1]Gesamt'!$A$4:$AG$251,2)),"",VLOOKUP($A30,'[1]Gesamt'!$A$4:$AG$251,2))</f>
        <v>Kelch</v>
      </c>
      <c r="C30" s="15" t="str">
        <f>IF(ISERROR(VLOOKUP($A30,'[1]Gesamt'!$A$4:$AG$251,3)),"",VLOOKUP($A30,'[1]Gesamt'!$A$4:$AG$251,3))</f>
        <v>Maria</v>
      </c>
      <c r="D30" s="15" t="str">
        <f>IF(ISERROR(VLOOKUP($A30,'[1]Gesamt'!$A$4:$AG$251,29)),"",VLOOKUP($A30,'[1]Gesamt'!$A$4:$AG$251,29))</f>
        <v>Bergkamen</v>
      </c>
      <c r="E30" s="3">
        <f>IF(ISERROR(VLOOKUP($A30,'[1]Gesamt'!$A$4:$AG$251,9)),"",VLOOKUP($A30,'[1]Gesamt'!$A$4:$AG$251,9))</f>
        <v>37.08</v>
      </c>
      <c r="F30" s="3">
        <f>IF(ISERROR(VLOOKUP($A30,'[1]Gesamt'!$A$4:$AG$251,10)),"",VLOOKUP($A30,'[1]Gesamt'!$A$4:$AG$251,10))</f>
        <v>37.27</v>
      </c>
      <c r="G30" s="3">
        <f>IF(ISERROR(VLOOKUP($A30,'[1]Gesamt'!$A$4:$AG$251,11)),"",VLOOKUP($A30,'[1]Gesamt'!$A$4:$AG$251,11))</f>
        <v>37.44</v>
      </c>
      <c r="H30" s="3">
        <f>IF(ISERROR(VLOOKUP($A30,'[1]Gesamt'!$A$4:$AG$251,12)),"",VLOOKUP($A30,'[1]Gesamt'!$A$4:$AG$251,12))</f>
        <v>37.57</v>
      </c>
      <c r="I30" s="3">
        <f>IF(ISERROR(VLOOKUP($A30,'[1]Gesamt'!$A$4:$AG$251,13)),"",VLOOKUP($A30,'[1]Gesamt'!$A$4:$AG$251,13))</f>
        <v>0</v>
      </c>
      <c r="J30" s="3">
        <f>IF(ISERROR(VLOOKUP($A30,'[1]Gesamt'!$A$4:$AG$251,14)),"",VLOOKUP($A30,'[1]Gesamt'!$A$4:$AG$251,14))</f>
        <v>149.35999999999999</v>
      </c>
      <c r="K30" s="16">
        <f>IF(OR(M30="",M30=99999),"",RANK(M30,M:M,1))</f>
        <v>27</v>
      </c>
      <c r="L30" s="4">
        <v>322</v>
      </c>
      <c r="M30" s="17">
        <f>IF(J30="","",ROUND(J30,2))</f>
        <v>149.36</v>
      </c>
    </row>
    <row r="31" spans="1:13" ht="12" customHeight="1">
      <c r="A31" s="15">
        <f>IF(AND('[1]Gesamt'!D119="x",'[1]Gesamt'!A119&lt;400,'[1]Gesamt'!F119="x"),'[1]Gesamt'!A119,"")</f>
        <v>317</v>
      </c>
      <c r="B31" s="15" t="str">
        <f>IF(ISERROR(VLOOKUP($A31,'[1]Gesamt'!$A$4:$AG$251,2)),"",VLOOKUP($A31,'[1]Gesamt'!$A$4:$AG$251,2))</f>
        <v>Bloch</v>
      </c>
      <c r="C31" s="15" t="str">
        <f>IF(ISERROR(VLOOKUP($A31,'[1]Gesamt'!$A$4:$AG$251,3)),"",VLOOKUP($A31,'[1]Gesamt'!$A$4:$AG$251,3))</f>
        <v>Christin </v>
      </c>
      <c r="D31" s="15" t="str">
        <f>IF(ISERROR(VLOOKUP($A31,'[1]Gesamt'!$A$4:$AG$251,29)),"",VLOOKUP($A31,'[1]Gesamt'!$A$4:$AG$251,29))</f>
        <v>Friedrichsfeld</v>
      </c>
      <c r="E31" s="3">
        <f>IF(ISERROR(VLOOKUP($A31,'[1]Gesamt'!$A$4:$AG$251,9)),"",VLOOKUP($A31,'[1]Gesamt'!$A$4:$AG$251,9))</f>
        <v>37.02</v>
      </c>
      <c r="F31" s="3">
        <f>IF(ISERROR(VLOOKUP($A31,'[1]Gesamt'!$A$4:$AG$251,10)),"",VLOOKUP($A31,'[1]Gesamt'!$A$4:$AG$251,10))</f>
        <v>37.34</v>
      </c>
      <c r="G31" s="3">
        <f>IF(ISERROR(VLOOKUP($A31,'[1]Gesamt'!$A$4:$AG$251,11)),"",VLOOKUP($A31,'[1]Gesamt'!$A$4:$AG$251,11))</f>
        <v>37.58</v>
      </c>
      <c r="H31" s="3">
        <f>IF(ISERROR(VLOOKUP($A31,'[1]Gesamt'!$A$4:$AG$251,12)),"",VLOOKUP($A31,'[1]Gesamt'!$A$4:$AG$251,12))</f>
        <v>37.47</v>
      </c>
      <c r="I31" s="3">
        <f>IF(ISERROR(VLOOKUP($A31,'[1]Gesamt'!$A$4:$AG$251,13)),"",VLOOKUP($A31,'[1]Gesamt'!$A$4:$AG$251,13))</f>
        <v>0</v>
      </c>
      <c r="J31" s="3">
        <f>IF(ISERROR(VLOOKUP($A31,'[1]Gesamt'!$A$4:$AG$251,14)),"",VLOOKUP($A31,'[1]Gesamt'!$A$4:$AG$251,14))</f>
        <v>149.41000000000003</v>
      </c>
      <c r="K31" s="16">
        <f>IF(OR(M31="",M31=99999),"",RANK(M31,M:M,1))</f>
        <v>28</v>
      </c>
      <c r="L31" s="4">
        <v>317</v>
      </c>
      <c r="M31" s="17">
        <f>IF(J31="","",ROUND(J31,2))</f>
        <v>149.41</v>
      </c>
    </row>
    <row r="32" spans="1:13" ht="12" customHeight="1">
      <c r="A32" s="15">
        <f>IF(AND('[1]Gesamt'!D144="x",'[1]Gesamt'!A144&lt;400,'[1]Gesamt'!F144="x"),'[1]Gesamt'!A144,"")</f>
        <v>342</v>
      </c>
      <c r="B32" s="15" t="str">
        <f>IF(ISERROR(VLOOKUP($A32,'[1]Gesamt'!$A$4:$AG$251,2)),"",VLOOKUP($A32,'[1]Gesamt'!$A$4:$AG$251,2))</f>
        <v>Müller</v>
      </c>
      <c r="C32" s="15" t="str">
        <f>IF(ISERROR(VLOOKUP($A32,'[1]Gesamt'!$A$4:$AG$251,3)),"",VLOOKUP($A32,'[1]Gesamt'!$A$4:$AG$251,3))</f>
        <v>Leon</v>
      </c>
      <c r="D32" s="15" t="str">
        <f>IF(ISERROR(VLOOKUP($A32,'[1]Gesamt'!$A$4:$AG$251,29)),"",VLOOKUP($A32,'[1]Gesamt'!$A$4:$AG$251,29))</f>
        <v>Kerpen</v>
      </c>
      <c r="E32" s="3">
        <f>IF(ISERROR(VLOOKUP($A32,'[1]Gesamt'!$A$4:$AG$251,9)),"",VLOOKUP($A32,'[1]Gesamt'!$A$4:$AG$251,9))</f>
        <v>37.33</v>
      </c>
      <c r="F32" s="3">
        <f>IF(ISERROR(VLOOKUP($A32,'[1]Gesamt'!$A$4:$AG$251,10)),"",VLOOKUP($A32,'[1]Gesamt'!$A$4:$AG$251,10))</f>
        <v>37.18</v>
      </c>
      <c r="G32" s="3">
        <f>IF(ISERROR(VLOOKUP($A32,'[1]Gesamt'!$A$4:$AG$251,11)),"",VLOOKUP($A32,'[1]Gesamt'!$A$4:$AG$251,11))</f>
        <v>37.58</v>
      </c>
      <c r="H32" s="3">
        <f>IF(ISERROR(VLOOKUP($A32,'[1]Gesamt'!$A$4:$AG$251,12)),"",VLOOKUP($A32,'[1]Gesamt'!$A$4:$AG$251,12))</f>
        <v>37.32</v>
      </c>
      <c r="I32" s="3">
        <f>IF(ISERROR(VLOOKUP($A32,'[1]Gesamt'!$A$4:$AG$251,13)),"",VLOOKUP($A32,'[1]Gesamt'!$A$4:$AG$251,13))</f>
        <v>0</v>
      </c>
      <c r="J32" s="3">
        <f>IF(ISERROR(VLOOKUP($A32,'[1]Gesamt'!$A$4:$AG$251,14)),"",VLOOKUP($A32,'[1]Gesamt'!$A$4:$AG$251,14))</f>
        <v>149.41</v>
      </c>
      <c r="K32" s="16">
        <f>IF(OR(M32="",M32=99999),"",RANK(M32,M:M,1))</f>
        <v>28</v>
      </c>
      <c r="L32" s="4">
        <v>342</v>
      </c>
      <c r="M32" s="17">
        <f>IF(J32="","",ROUND(J32,2))</f>
        <v>149.41</v>
      </c>
    </row>
    <row r="33" spans="1:13" ht="12" customHeight="1">
      <c r="A33" s="15">
        <f>IF(AND('[1]Gesamt'!D175="x",'[1]Gesamt'!A175&lt;400,'[1]Gesamt'!F175="x"),'[1]Gesamt'!A175,"")</f>
        <v>373</v>
      </c>
      <c r="B33" s="15" t="str">
        <f>IF(ISERROR(VLOOKUP($A33,'[1]Gesamt'!$A$4:$AG$251,2)),"",VLOOKUP($A33,'[1]Gesamt'!$A$4:$AG$251,2))</f>
        <v>Hopp</v>
      </c>
      <c r="C33" s="15" t="str">
        <f>IF(ISERROR(VLOOKUP($A33,'[1]Gesamt'!$A$4:$AG$251,3)),"",VLOOKUP($A33,'[1]Gesamt'!$A$4:$AG$251,3))</f>
        <v>Jonas</v>
      </c>
      <c r="D33" s="15" t="str">
        <f>IF(ISERROR(VLOOKUP($A33,'[1]Gesamt'!$A$4:$AG$251,29)),"",VLOOKUP($A33,'[1]Gesamt'!$A$4:$AG$251,29))</f>
        <v>Viersen</v>
      </c>
      <c r="E33" s="3">
        <f>IF(ISERROR(VLOOKUP($A33,'[1]Gesamt'!$A$4:$AG$251,9)),"",VLOOKUP($A33,'[1]Gesamt'!$A$4:$AG$251,9))</f>
        <v>37.41</v>
      </c>
      <c r="F33" s="3">
        <f>IF(ISERROR(VLOOKUP($A33,'[1]Gesamt'!$A$4:$AG$251,10)),"",VLOOKUP($A33,'[1]Gesamt'!$A$4:$AG$251,10))</f>
        <v>37.06</v>
      </c>
      <c r="G33" s="3">
        <f>IF(ISERROR(VLOOKUP($A33,'[1]Gesamt'!$A$4:$AG$251,11)),"",VLOOKUP($A33,'[1]Gesamt'!$A$4:$AG$251,11))</f>
        <v>37.7</v>
      </c>
      <c r="H33" s="3">
        <f>IF(ISERROR(VLOOKUP($A33,'[1]Gesamt'!$A$4:$AG$251,12)),"",VLOOKUP($A33,'[1]Gesamt'!$A$4:$AG$251,12))</f>
        <v>37.41</v>
      </c>
      <c r="I33" s="3">
        <f>IF(ISERROR(VLOOKUP($A33,'[1]Gesamt'!$A$4:$AG$251,13)),"",VLOOKUP($A33,'[1]Gesamt'!$A$4:$AG$251,13))</f>
        <v>0</v>
      </c>
      <c r="J33" s="3">
        <f>IF(ISERROR(VLOOKUP($A33,'[1]Gesamt'!$A$4:$AG$251,14)),"",VLOOKUP($A33,'[1]Gesamt'!$A$4:$AG$251,14))</f>
        <v>149.57999999999998</v>
      </c>
      <c r="K33" s="16">
        <f>IF(OR(M33="",M33=99999),"",RANK(M33,M:M,1))</f>
        <v>30</v>
      </c>
      <c r="L33" s="4">
        <v>373</v>
      </c>
      <c r="M33" s="17">
        <f>IF(J33="","",ROUND(J33,2))</f>
        <v>149.58</v>
      </c>
    </row>
    <row r="34" spans="1:13" ht="12" customHeight="1">
      <c r="A34" s="15">
        <f>IF(AND('[1]Gesamt'!D157="x",'[1]Gesamt'!A157&lt;400,'[1]Gesamt'!F157="x"),'[1]Gesamt'!A157,"")</f>
        <v>355</v>
      </c>
      <c r="B34" s="15" t="str">
        <f>IF(ISERROR(VLOOKUP($A34,'[1]Gesamt'!$A$4:$AG$251,2)),"",VLOOKUP($A34,'[1]Gesamt'!$A$4:$AG$251,2))</f>
        <v>Claus </v>
      </c>
      <c r="C34" s="15" t="str">
        <f>IF(ISERROR(VLOOKUP($A34,'[1]Gesamt'!$A$4:$AG$251,3)),"",VLOOKUP($A34,'[1]Gesamt'!$A$4:$AG$251,3))</f>
        <v>Maik</v>
      </c>
      <c r="D34" s="15" t="str">
        <f>IF(ISERROR(VLOOKUP($A34,'[1]Gesamt'!$A$4:$AG$251,29)),"",VLOOKUP($A34,'[1]Gesamt'!$A$4:$AG$251,29))</f>
        <v>Bergkamen</v>
      </c>
      <c r="E34" s="3">
        <f>IF(ISERROR(VLOOKUP($A34,'[1]Gesamt'!$A$4:$AG$251,9)),"",VLOOKUP($A34,'[1]Gesamt'!$A$4:$AG$251,9))</f>
        <v>37.1</v>
      </c>
      <c r="F34" s="3">
        <f>IF(ISERROR(VLOOKUP($A34,'[1]Gesamt'!$A$4:$AG$251,10)),"",VLOOKUP($A34,'[1]Gesamt'!$A$4:$AG$251,10))</f>
        <v>37.38</v>
      </c>
      <c r="G34" s="3">
        <f>IF(ISERROR(VLOOKUP($A34,'[1]Gesamt'!$A$4:$AG$251,11)),"",VLOOKUP($A34,'[1]Gesamt'!$A$4:$AG$251,11))</f>
        <v>37.66</v>
      </c>
      <c r="H34" s="3">
        <f>IF(ISERROR(VLOOKUP($A34,'[1]Gesamt'!$A$4:$AG$251,12)),"",VLOOKUP($A34,'[1]Gesamt'!$A$4:$AG$251,12))</f>
        <v>37.47</v>
      </c>
      <c r="I34" s="3">
        <f>IF(ISERROR(VLOOKUP($A34,'[1]Gesamt'!$A$4:$AG$251,13)),"",VLOOKUP($A34,'[1]Gesamt'!$A$4:$AG$251,13))</f>
        <v>0</v>
      </c>
      <c r="J34" s="3">
        <f>IF(ISERROR(VLOOKUP($A34,'[1]Gesamt'!$A$4:$AG$251,14)),"",VLOOKUP($A34,'[1]Gesamt'!$A$4:$AG$251,14))</f>
        <v>149.61</v>
      </c>
      <c r="K34" s="16">
        <f>IF(OR(M34="",M34=99999),"",RANK(M34,M:M,1))</f>
        <v>31</v>
      </c>
      <c r="L34" s="4">
        <v>355</v>
      </c>
      <c r="M34" s="17">
        <f>IF(J34="","",ROUND(J34,2))</f>
        <v>149.61</v>
      </c>
    </row>
    <row r="35" spans="1:13" ht="12" customHeight="1">
      <c r="A35" s="15">
        <f>IF(AND('[1]Gesamt'!D133="x",'[1]Gesamt'!A133&lt;400,'[1]Gesamt'!F133="x"),'[1]Gesamt'!A133,"")</f>
        <v>331</v>
      </c>
      <c r="B35" s="15" t="str">
        <f>IF(ISERROR(VLOOKUP($A35,'[1]Gesamt'!$A$4:$AG$251,2)),"",VLOOKUP($A35,'[1]Gesamt'!$A$4:$AG$251,2))</f>
        <v>Krafczyk</v>
      </c>
      <c r="C35" s="15" t="str">
        <f>IF(ISERROR(VLOOKUP($A35,'[1]Gesamt'!$A$4:$AG$251,3)),"",VLOOKUP($A35,'[1]Gesamt'!$A$4:$AG$251,3))</f>
        <v>Dominik</v>
      </c>
      <c r="D35" s="15" t="str">
        <f>IF(ISERROR(VLOOKUP($A35,'[1]Gesamt'!$A$4:$AG$251,29)),"",VLOOKUP($A35,'[1]Gesamt'!$A$4:$AG$251,29))</f>
        <v>Viersen</v>
      </c>
      <c r="E35" s="3">
        <f>IF(ISERROR(VLOOKUP($A35,'[1]Gesamt'!$A$4:$AG$251,9)),"",VLOOKUP($A35,'[1]Gesamt'!$A$4:$AG$251,9))</f>
        <v>36.94</v>
      </c>
      <c r="F35" s="3">
        <f>IF(ISERROR(VLOOKUP($A35,'[1]Gesamt'!$A$4:$AG$251,10)),"",VLOOKUP($A35,'[1]Gesamt'!$A$4:$AG$251,10))</f>
        <v>37.52</v>
      </c>
      <c r="G35" s="3">
        <f>IF(ISERROR(VLOOKUP($A35,'[1]Gesamt'!$A$4:$AG$251,11)),"",VLOOKUP($A35,'[1]Gesamt'!$A$4:$AG$251,11))</f>
        <v>37.54</v>
      </c>
      <c r="H35" s="3">
        <f>IF(ISERROR(VLOOKUP($A35,'[1]Gesamt'!$A$4:$AG$251,12)),"",VLOOKUP($A35,'[1]Gesamt'!$A$4:$AG$251,12))</f>
        <v>37.7</v>
      </c>
      <c r="I35" s="3">
        <f>IF(ISERROR(VLOOKUP($A35,'[1]Gesamt'!$A$4:$AG$251,13)),"",VLOOKUP($A35,'[1]Gesamt'!$A$4:$AG$251,13))</f>
        <v>0</v>
      </c>
      <c r="J35" s="3">
        <f>IF(ISERROR(VLOOKUP($A35,'[1]Gesamt'!$A$4:$AG$251,14)),"",VLOOKUP($A35,'[1]Gesamt'!$A$4:$AG$251,14))</f>
        <v>149.7</v>
      </c>
      <c r="K35" s="16">
        <f>IF(OR(M35="",M35=99999),"",RANK(M35,M:M,1))</f>
        <v>32</v>
      </c>
      <c r="L35" s="4">
        <v>331</v>
      </c>
      <c r="M35" s="17">
        <f>IF(J35="","",ROUND(J35,2))</f>
        <v>149.7</v>
      </c>
    </row>
    <row r="36" spans="1:13" ht="12" customHeight="1">
      <c r="A36" s="15">
        <f>IF(AND('[1]Gesamt'!D166="x",'[1]Gesamt'!A166&lt;400,'[1]Gesamt'!F166="x"),'[1]Gesamt'!A166,"")</f>
        <v>364</v>
      </c>
      <c r="B36" s="15" t="str">
        <f>IF(ISERROR(VLOOKUP($A36,'[1]Gesamt'!$A$4:$AG$251,2)),"",VLOOKUP($A36,'[1]Gesamt'!$A$4:$AG$251,2))</f>
        <v>Kues</v>
      </c>
      <c r="C36" s="15" t="str">
        <f>IF(ISERROR(VLOOKUP($A36,'[1]Gesamt'!$A$4:$AG$251,3)),"",VLOOKUP($A36,'[1]Gesamt'!$A$4:$AG$251,3))</f>
        <v>Jonas</v>
      </c>
      <c r="D36" s="15" t="str">
        <f>IF(ISERROR(VLOOKUP($A36,'[1]Gesamt'!$A$4:$AG$251,29)),"",VLOOKUP($A36,'[1]Gesamt'!$A$4:$AG$251,29))</f>
        <v>Bad Bentheim</v>
      </c>
      <c r="E36" s="3">
        <f>IF(ISERROR(VLOOKUP($A36,'[1]Gesamt'!$A$4:$AG$251,9)),"",VLOOKUP($A36,'[1]Gesamt'!$A$4:$AG$251,9))</f>
        <v>37.15</v>
      </c>
      <c r="F36" s="3">
        <f>IF(ISERROR(VLOOKUP($A36,'[1]Gesamt'!$A$4:$AG$251,10)),"",VLOOKUP($A36,'[1]Gesamt'!$A$4:$AG$251,10))</f>
        <v>37.62</v>
      </c>
      <c r="G36" s="3">
        <f>IF(ISERROR(VLOOKUP($A36,'[1]Gesamt'!$A$4:$AG$251,11)),"",VLOOKUP($A36,'[1]Gesamt'!$A$4:$AG$251,11))</f>
        <v>37.51</v>
      </c>
      <c r="H36" s="3">
        <f>IF(ISERROR(VLOOKUP($A36,'[1]Gesamt'!$A$4:$AG$251,12)),"",VLOOKUP($A36,'[1]Gesamt'!$A$4:$AG$251,12))</f>
        <v>37.46</v>
      </c>
      <c r="I36" s="3">
        <f>IF(ISERROR(VLOOKUP($A36,'[1]Gesamt'!$A$4:$AG$251,13)),"",VLOOKUP($A36,'[1]Gesamt'!$A$4:$AG$251,13))</f>
        <v>0</v>
      </c>
      <c r="J36" s="3">
        <f>IF(ISERROR(VLOOKUP($A36,'[1]Gesamt'!$A$4:$AG$251,14)),"",VLOOKUP($A36,'[1]Gesamt'!$A$4:$AG$251,14))</f>
        <v>149.74</v>
      </c>
      <c r="K36" s="16">
        <f>IF(OR(M36="",M36=99999),"",RANK(M36,M:M,1))</f>
        <v>33</v>
      </c>
      <c r="L36" s="4">
        <v>364</v>
      </c>
      <c r="M36" s="17">
        <f>IF(J36="","",ROUND(J36,2))</f>
        <v>149.74</v>
      </c>
    </row>
    <row r="37" spans="1:13" ht="12" customHeight="1">
      <c r="A37" s="15">
        <f>IF(AND('[1]Gesamt'!D150="x",'[1]Gesamt'!A150&lt;400,'[1]Gesamt'!F150="x"),'[1]Gesamt'!A150,"")</f>
        <v>348</v>
      </c>
      <c r="B37" s="15" t="str">
        <f>IF(ISERROR(VLOOKUP($A37,'[1]Gesamt'!$A$4:$AG$251,2)),"",VLOOKUP($A37,'[1]Gesamt'!$A$4:$AG$251,2))</f>
        <v>Honscha</v>
      </c>
      <c r="C37" s="15" t="str">
        <f>IF(ISERROR(VLOOKUP($A37,'[1]Gesamt'!$A$4:$AG$251,3)),"",VLOOKUP($A37,'[1]Gesamt'!$A$4:$AG$251,3))</f>
        <v>Moritz</v>
      </c>
      <c r="D37" s="15" t="str">
        <f>IF(ISERROR(VLOOKUP($A37,'[1]Gesamt'!$A$4:$AG$251,29)),"",VLOOKUP($A37,'[1]Gesamt'!$A$4:$AG$251,29))</f>
        <v>Simmerath</v>
      </c>
      <c r="E37" s="3">
        <f>IF(ISERROR(VLOOKUP($A37,'[1]Gesamt'!$A$4:$AG$251,9)),"",VLOOKUP($A37,'[1]Gesamt'!$A$4:$AG$251,9))</f>
        <v>36.86</v>
      </c>
      <c r="F37" s="3">
        <f>IF(ISERROR(VLOOKUP($A37,'[1]Gesamt'!$A$4:$AG$251,10)),"",VLOOKUP($A37,'[1]Gesamt'!$A$4:$AG$251,10))</f>
        <v>37.67</v>
      </c>
      <c r="G37" s="3">
        <f>IF(ISERROR(VLOOKUP($A37,'[1]Gesamt'!$A$4:$AG$251,11)),"",VLOOKUP($A37,'[1]Gesamt'!$A$4:$AG$251,11))</f>
        <v>37.52</v>
      </c>
      <c r="H37" s="3">
        <f>IF(ISERROR(VLOOKUP($A37,'[1]Gesamt'!$A$4:$AG$251,12)),"",VLOOKUP($A37,'[1]Gesamt'!$A$4:$AG$251,12))</f>
        <v>37.7</v>
      </c>
      <c r="I37" s="3">
        <f>IF(ISERROR(VLOOKUP($A37,'[1]Gesamt'!$A$4:$AG$251,13)),"",VLOOKUP($A37,'[1]Gesamt'!$A$4:$AG$251,13))</f>
        <v>0</v>
      </c>
      <c r="J37" s="3">
        <f>IF(ISERROR(VLOOKUP($A37,'[1]Gesamt'!$A$4:$AG$251,14)),"",VLOOKUP($A37,'[1]Gesamt'!$A$4:$AG$251,14))</f>
        <v>149.75</v>
      </c>
      <c r="K37" s="16">
        <f>IF(OR(M37="",M37=99999),"",RANK(M37,M:M,1))</f>
        <v>34</v>
      </c>
      <c r="L37" s="4">
        <v>348</v>
      </c>
      <c r="M37" s="17">
        <f>IF(J37="","",ROUND(J37,2))</f>
        <v>149.75</v>
      </c>
    </row>
    <row r="38" spans="1:13" ht="12" customHeight="1">
      <c r="A38" s="15">
        <f>IF(AND('[1]Gesamt'!D139="x",'[1]Gesamt'!A139&lt;400,'[1]Gesamt'!F139="x"),'[1]Gesamt'!A139,"")</f>
        <v>337</v>
      </c>
      <c r="B38" s="15" t="str">
        <f>IF(ISERROR(VLOOKUP($A38,'[1]Gesamt'!$A$4:$AG$251,2)),"",VLOOKUP($A38,'[1]Gesamt'!$A$4:$AG$251,2))</f>
        <v>Fregin</v>
      </c>
      <c r="C38" s="15" t="str">
        <f>IF(ISERROR(VLOOKUP($A38,'[1]Gesamt'!$A$4:$AG$251,3)),"",VLOOKUP($A38,'[1]Gesamt'!$A$4:$AG$251,3))</f>
        <v>Lara</v>
      </c>
      <c r="D38" s="15" t="str">
        <f>IF(ISERROR(VLOOKUP($A38,'[1]Gesamt'!$A$4:$AG$251,29)),"",VLOOKUP($A38,'[1]Gesamt'!$A$4:$AG$251,29))</f>
        <v>Friedrichsfeld</v>
      </c>
      <c r="E38" s="3">
        <f>IF(ISERROR(VLOOKUP($A38,'[1]Gesamt'!$A$4:$AG$251,9)),"",VLOOKUP($A38,'[1]Gesamt'!$A$4:$AG$251,9))</f>
        <v>37.46</v>
      </c>
      <c r="F38" s="3">
        <f>IF(ISERROR(VLOOKUP($A38,'[1]Gesamt'!$A$4:$AG$251,10)),"",VLOOKUP($A38,'[1]Gesamt'!$A$4:$AG$251,10))</f>
        <v>37.13</v>
      </c>
      <c r="G38" s="3">
        <f>IF(ISERROR(VLOOKUP($A38,'[1]Gesamt'!$A$4:$AG$251,11)),"",VLOOKUP($A38,'[1]Gesamt'!$A$4:$AG$251,11))</f>
        <v>37.6</v>
      </c>
      <c r="H38" s="3">
        <f>IF(ISERROR(VLOOKUP($A38,'[1]Gesamt'!$A$4:$AG$251,12)),"",VLOOKUP($A38,'[1]Gesamt'!$A$4:$AG$251,12))</f>
        <v>37.59</v>
      </c>
      <c r="I38" s="3">
        <f>IF(ISERROR(VLOOKUP($A38,'[1]Gesamt'!$A$4:$AG$251,13)),"",VLOOKUP($A38,'[1]Gesamt'!$A$4:$AG$251,13))</f>
        <v>0</v>
      </c>
      <c r="J38" s="3">
        <f>IF(ISERROR(VLOOKUP($A38,'[1]Gesamt'!$A$4:$AG$251,14)),"",VLOOKUP($A38,'[1]Gesamt'!$A$4:$AG$251,14))</f>
        <v>149.78</v>
      </c>
      <c r="K38" s="16">
        <f>IF(OR(M38="",M38=99999),"",RANK(M38,M:M,1))</f>
        <v>35</v>
      </c>
      <c r="L38" s="4">
        <v>337</v>
      </c>
      <c r="M38" s="17">
        <f>IF(J38="","",ROUND(J38,2))</f>
        <v>149.78</v>
      </c>
    </row>
    <row r="39" spans="1:13" ht="12" customHeight="1">
      <c r="A39" s="15">
        <f>IF(AND('[1]Gesamt'!D143="x",'[1]Gesamt'!A143&lt;400,'[1]Gesamt'!F143="x"),'[1]Gesamt'!A143,"")</f>
        <v>341</v>
      </c>
      <c r="B39" s="15" t="str">
        <f>IF(ISERROR(VLOOKUP($A39,'[1]Gesamt'!$A$4:$AG$251,2)),"",VLOOKUP($A39,'[1]Gesamt'!$A$4:$AG$251,2))</f>
        <v>Cloth</v>
      </c>
      <c r="C39" s="15" t="str">
        <f>IF(ISERROR(VLOOKUP($A39,'[1]Gesamt'!$A$4:$AG$251,3)),"",VLOOKUP($A39,'[1]Gesamt'!$A$4:$AG$251,3))</f>
        <v>Sebastian</v>
      </c>
      <c r="D39" s="15" t="str">
        <f>IF(ISERROR(VLOOKUP($A39,'[1]Gesamt'!$A$4:$AG$251,29)),"",VLOOKUP($A39,'[1]Gesamt'!$A$4:$AG$251,29))</f>
        <v>Friedrichsfeld</v>
      </c>
      <c r="E39" s="3">
        <f>IF(ISERROR(VLOOKUP($A39,'[1]Gesamt'!$A$4:$AG$251,9)),"",VLOOKUP($A39,'[1]Gesamt'!$A$4:$AG$251,9))</f>
        <v>37.01</v>
      </c>
      <c r="F39" s="3">
        <f>IF(ISERROR(VLOOKUP($A39,'[1]Gesamt'!$A$4:$AG$251,10)),"",VLOOKUP($A39,'[1]Gesamt'!$A$4:$AG$251,10))</f>
        <v>37.65</v>
      </c>
      <c r="G39" s="3">
        <f>IF(ISERROR(VLOOKUP($A39,'[1]Gesamt'!$A$4:$AG$251,11)),"",VLOOKUP($A39,'[1]Gesamt'!$A$4:$AG$251,11))</f>
        <v>37.5</v>
      </c>
      <c r="H39" s="3">
        <f>IF(ISERROR(VLOOKUP($A39,'[1]Gesamt'!$A$4:$AG$251,12)),"",VLOOKUP($A39,'[1]Gesamt'!$A$4:$AG$251,12))</f>
        <v>37.63</v>
      </c>
      <c r="I39" s="3">
        <f>IF(ISERROR(VLOOKUP($A39,'[1]Gesamt'!$A$4:$AG$251,13)),"",VLOOKUP($A39,'[1]Gesamt'!$A$4:$AG$251,13))</f>
        <v>0</v>
      </c>
      <c r="J39" s="3">
        <f>IF(ISERROR(VLOOKUP($A39,'[1]Gesamt'!$A$4:$AG$251,14)),"",VLOOKUP($A39,'[1]Gesamt'!$A$4:$AG$251,14))</f>
        <v>149.79</v>
      </c>
      <c r="K39" s="16">
        <f>IF(OR(M39="",M39=99999),"",RANK(M39,M:M,1))</f>
        <v>36</v>
      </c>
      <c r="L39" s="4">
        <v>341</v>
      </c>
      <c r="M39" s="17">
        <f>IF(J39="","",ROUND(J39,2))</f>
        <v>149.79</v>
      </c>
    </row>
    <row r="40" spans="1:13" ht="12" customHeight="1">
      <c r="A40" s="15">
        <f>IF(AND('[1]Gesamt'!D183="x",'[1]Gesamt'!A183&lt;400,'[1]Gesamt'!F183="x"),'[1]Gesamt'!A183,"")</f>
        <v>381</v>
      </c>
      <c r="B40" s="15" t="str">
        <f>IF(ISERROR(VLOOKUP($A40,'[1]Gesamt'!$A$4:$AG$251,2)),"",VLOOKUP($A40,'[1]Gesamt'!$A$4:$AG$251,2))</f>
        <v>Blix</v>
      </c>
      <c r="C40" s="15" t="str">
        <f>IF(ISERROR(VLOOKUP($A40,'[1]Gesamt'!$A$4:$AG$251,3)),"",VLOOKUP($A40,'[1]Gesamt'!$A$4:$AG$251,3))</f>
        <v>Nicola</v>
      </c>
      <c r="D40" s="15" t="str">
        <f>IF(ISERROR(VLOOKUP($A40,'[1]Gesamt'!$A$4:$AG$251,29)),"",VLOOKUP($A40,'[1]Gesamt'!$A$4:$AG$251,29))</f>
        <v>Viersen</v>
      </c>
      <c r="E40" s="3">
        <f>IF(ISERROR(VLOOKUP($A40,'[1]Gesamt'!$A$4:$AG$251,9)),"",VLOOKUP($A40,'[1]Gesamt'!$A$4:$AG$251,9))</f>
        <v>37.11</v>
      </c>
      <c r="F40" s="3">
        <f>IF(ISERROR(VLOOKUP($A40,'[1]Gesamt'!$A$4:$AG$251,10)),"",VLOOKUP($A40,'[1]Gesamt'!$A$4:$AG$251,10))</f>
        <v>37.54</v>
      </c>
      <c r="G40" s="3">
        <f>IF(ISERROR(VLOOKUP($A40,'[1]Gesamt'!$A$4:$AG$251,11)),"",VLOOKUP($A40,'[1]Gesamt'!$A$4:$AG$251,11))</f>
        <v>37.6</v>
      </c>
      <c r="H40" s="3">
        <f>IF(ISERROR(VLOOKUP($A40,'[1]Gesamt'!$A$4:$AG$251,12)),"",VLOOKUP($A40,'[1]Gesamt'!$A$4:$AG$251,12))</f>
        <v>37.57</v>
      </c>
      <c r="I40" s="3">
        <f>IF(ISERROR(VLOOKUP($A40,'[1]Gesamt'!$A$4:$AG$251,13)),"",VLOOKUP($A40,'[1]Gesamt'!$A$4:$AG$251,13))</f>
        <v>0</v>
      </c>
      <c r="J40" s="3">
        <f>IF(ISERROR(VLOOKUP($A40,'[1]Gesamt'!$A$4:$AG$251,14)),"",VLOOKUP($A40,'[1]Gesamt'!$A$4:$AG$251,14))</f>
        <v>149.82</v>
      </c>
      <c r="K40" s="16">
        <f>IF(OR(M40="",M40=99999),"",RANK(M40,M:M,1))</f>
        <v>37</v>
      </c>
      <c r="L40" s="4">
        <v>381</v>
      </c>
      <c r="M40" s="17">
        <f>IF(J40="","",ROUND(J40,2))</f>
        <v>149.82</v>
      </c>
    </row>
    <row r="41" spans="1:13" ht="12" customHeight="1">
      <c r="A41" s="15">
        <f>IF(AND('[1]Gesamt'!D168="x",'[1]Gesamt'!A168&lt;400,'[1]Gesamt'!F168="x"),'[1]Gesamt'!A168,"")</f>
        <v>366</v>
      </c>
      <c r="B41" s="15" t="str">
        <f>IF(ISERROR(VLOOKUP($A41,'[1]Gesamt'!$A$4:$AG$251,2)),"",VLOOKUP($A41,'[1]Gesamt'!$A$4:$AG$251,2))</f>
        <v>Müller</v>
      </c>
      <c r="C41" s="15" t="str">
        <f>IF(ISERROR(VLOOKUP($A41,'[1]Gesamt'!$A$4:$AG$251,3)),"",VLOOKUP($A41,'[1]Gesamt'!$A$4:$AG$251,3))</f>
        <v>Julian</v>
      </c>
      <c r="D41" s="15" t="str">
        <f>IF(ISERROR(VLOOKUP($A41,'[1]Gesamt'!$A$4:$AG$251,29)),"",VLOOKUP($A41,'[1]Gesamt'!$A$4:$AG$251,29))</f>
        <v>Friedrichsfeld</v>
      </c>
      <c r="E41" s="3">
        <f>IF(ISERROR(VLOOKUP($A41,'[1]Gesamt'!$A$4:$AG$251,9)),"",VLOOKUP($A41,'[1]Gesamt'!$A$4:$AG$251,9))</f>
        <v>37.17</v>
      </c>
      <c r="F41" s="3">
        <f>IF(ISERROR(VLOOKUP($A41,'[1]Gesamt'!$A$4:$AG$251,10)),"",VLOOKUP($A41,'[1]Gesamt'!$A$4:$AG$251,10))</f>
        <v>37.52</v>
      </c>
      <c r="G41" s="3">
        <f>IF(ISERROR(VLOOKUP($A41,'[1]Gesamt'!$A$4:$AG$251,11)),"",VLOOKUP($A41,'[1]Gesamt'!$A$4:$AG$251,11))</f>
        <v>37.5</v>
      </c>
      <c r="H41" s="3">
        <f>IF(ISERROR(VLOOKUP($A41,'[1]Gesamt'!$A$4:$AG$251,12)),"",VLOOKUP($A41,'[1]Gesamt'!$A$4:$AG$251,12))</f>
        <v>37.71</v>
      </c>
      <c r="I41" s="3">
        <f>IF(ISERROR(VLOOKUP($A41,'[1]Gesamt'!$A$4:$AG$251,13)),"",VLOOKUP($A41,'[1]Gesamt'!$A$4:$AG$251,13))</f>
        <v>0</v>
      </c>
      <c r="J41" s="3">
        <f>IF(ISERROR(VLOOKUP($A41,'[1]Gesamt'!$A$4:$AG$251,14)),"",VLOOKUP($A41,'[1]Gesamt'!$A$4:$AG$251,14))</f>
        <v>149.9</v>
      </c>
      <c r="K41" s="16">
        <f>IF(OR(M41="",M41=99999),"",RANK(M41,M:M,1))</f>
        <v>38</v>
      </c>
      <c r="L41" s="4">
        <v>366</v>
      </c>
      <c r="M41" s="17">
        <f>IF(J41="","",ROUND(J41,2))</f>
        <v>149.9</v>
      </c>
    </row>
    <row r="42" spans="1:13" ht="12" customHeight="1">
      <c r="A42" s="15">
        <f>IF(AND('[1]Gesamt'!D126="x",'[1]Gesamt'!A126&lt;400,'[1]Gesamt'!F126="x"),'[1]Gesamt'!A126,"")</f>
        <v>324</v>
      </c>
      <c r="B42" s="15" t="str">
        <f>IF(ISERROR(VLOOKUP($A42,'[1]Gesamt'!$A$4:$AG$251,2)),"",VLOOKUP($A42,'[1]Gesamt'!$A$4:$AG$251,2))</f>
        <v>Ricker</v>
      </c>
      <c r="C42" s="15" t="str">
        <f>IF(ISERROR(VLOOKUP($A42,'[1]Gesamt'!$A$4:$AG$251,3)),"",VLOOKUP($A42,'[1]Gesamt'!$A$4:$AG$251,3))</f>
        <v>Claudia</v>
      </c>
      <c r="D42" s="15" t="str">
        <f>IF(ISERROR(VLOOKUP($A42,'[1]Gesamt'!$A$4:$AG$251,29)),"",VLOOKUP($A42,'[1]Gesamt'!$A$4:$AG$251,29))</f>
        <v>Havixbeck</v>
      </c>
      <c r="E42" s="3">
        <f>IF(ISERROR(VLOOKUP($A42,'[1]Gesamt'!$A$4:$AG$251,9)),"",VLOOKUP($A42,'[1]Gesamt'!$A$4:$AG$251,9))</f>
        <v>37.1</v>
      </c>
      <c r="F42" s="3">
        <f>IF(ISERROR(VLOOKUP($A42,'[1]Gesamt'!$A$4:$AG$251,10)),"",VLOOKUP($A42,'[1]Gesamt'!$A$4:$AG$251,10))</f>
        <v>37.64</v>
      </c>
      <c r="G42" s="3">
        <f>IF(ISERROR(VLOOKUP($A42,'[1]Gesamt'!$A$4:$AG$251,11)),"",VLOOKUP($A42,'[1]Gesamt'!$A$4:$AG$251,11))</f>
        <v>37.53</v>
      </c>
      <c r="H42" s="3">
        <f>IF(ISERROR(VLOOKUP($A42,'[1]Gesamt'!$A$4:$AG$251,12)),"",VLOOKUP($A42,'[1]Gesamt'!$A$4:$AG$251,12))</f>
        <v>37.73</v>
      </c>
      <c r="I42" s="3">
        <f>IF(ISERROR(VLOOKUP($A42,'[1]Gesamt'!$A$4:$AG$251,13)),"",VLOOKUP($A42,'[1]Gesamt'!$A$4:$AG$251,13))</f>
        <v>0</v>
      </c>
      <c r="J42" s="3">
        <f>IF(ISERROR(VLOOKUP($A42,'[1]Gesamt'!$A$4:$AG$251,14)),"",VLOOKUP($A42,'[1]Gesamt'!$A$4:$AG$251,14))</f>
        <v>150</v>
      </c>
      <c r="K42" s="16">
        <f>IF(OR(M42="",M42=99999),"",RANK(M42,M:M,1))</f>
        <v>39</v>
      </c>
      <c r="L42" s="4">
        <v>324</v>
      </c>
      <c r="M42" s="17">
        <f>IF(J42="","",ROUND(J42,2))</f>
        <v>150</v>
      </c>
    </row>
    <row r="43" spans="1:13" ht="12" customHeight="1">
      <c r="A43" s="15">
        <f>IF(AND('[1]Gesamt'!D115="x",'[1]Gesamt'!A115&lt;400,'[1]Gesamt'!F115="x"),'[1]Gesamt'!A115,"")</f>
        <v>313</v>
      </c>
      <c r="B43" s="15" t="str">
        <f>IF(ISERROR(VLOOKUP($A43,'[1]Gesamt'!$A$4:$AG$251,2)),"",VLOOKUP($A43,'[1]Gesamt'!$A$4:$AG$251,2))</f>
        <v>Meyer</v>
      </c>
      <c r="C43" s="15" t="str">
        <f>IF(ISERROR(VLOOKUP($A43,'[1]Gesamt'!$A$4:$AG$251,3)),"",VLOOKUP($A43,'[1]Gesamt'!$A$4:$AG$251,3))</f>
        <v>Patrick</v>
      </c>
      <c r="D43" s="15" t="str">
        <f>IF(ISERROR(VLOOKUP($A43,'[1]Gesamt'!$A$4:$AG$251,29)),"",VLOOKUP($A43,'[1]Gesamt'!$A$4:$AG$251,29))</f>
        <v>Simmerath</v>
      </c>
      <c r="E43" s="3">
        <f>IF(ISERROR(VLOOKUP($A43,'[1]Gesamt'!$A$4:$AG$251,9)),"",VLOOKUP($A43,'[1]Gesamt'!$A$4:$AG$251,9))</f>
        <v>36.93</v>
      </c>
      <c r="F43" s="3">
        <f>IF(ISERROR(VLOOKUP($A43,'[1]Gesamt'!$A$4:$AG$251,10)),"",VLOOKUP($A43,'[1]Gesamt'!$A$4:$AG$251,10))</f>
        <v>37.17</v>
      </c>
      <c r="G43" s="3">
        <f>IF(ISERROR(VLOOKUP($A43,'[1]Gesamt'!$A$4:$AG$251,11)),"",VLOOKUP($A43,'[1]Gesamt'!$A$4:$AG$251,11))</f>
        <v>37.5</v>
      </c>
      <c r="H43" s="3">
        <f>IF(ISERROR(VLOOKUP($A43,'[1]Gesamt'!$A$4:$AG$251,12)),"",VLOOKUP($A43,'[1]Gesamt'!$A$4:$AG$251,12))</f>
        <v>38.43</v>
      </c>
      <c r="I43" s="3">
        <f>IF(ISERROR(VLOOKUP($A43,'[1]Gesamt'!$A$4:$AG$251,13)),"",VLOOKUP($A43,'[1]Gesamt'!$A$4:$AG$251,13))</f>
        <v>0</v>
      </c>
      <c r="J43" s="3">
        <f>IF(ISERROR(VLOOKUP($A43,'[1]Gesamt'!$A$4:$AG$251,14)),"",VLOOKUP($A43,'[1]Gesamt'!$A$4:$AG$251,14))</f>
        <v>150.03</v>
      </c>
      <c r="K43" s="16">
        <f>IF(OR(M43="",M43=99999),"",RANK(M43,M:M,1))</f>
        <v>40</v>
      </c>
      <c r="L43" s="4">
        <v>313</v>
      </c>
      <c r="M43" s="17">
        <f>IF(J43="","",ROUND(J43,2))</f>
        <v>150.03</v>
      </c>
    </row>
    <row r="44" spans="1:13" ht="12" customHeight="1">
      <c r="A44" s="15">
        <f>IF(AND('[1]Gesamt'!D136="x",'[1]Gesamt'!A136&lt;400,'[1]Gesamt'!F136="x"),'[1]Gesamt'!A136,"")</f>
        <v>334</v>
      </c>
      <c r="B44" s="15" t="str">
        <f>IF(ISERROR(VLOOKUP($A44,'[1]Gesamt'!$A$4:$AG$251,2)),"",VLOOKUP($A44,'[1]Gesamt'!$A$4:$AG$251,2))</f>
        <v>Neubarth</v>
      </c>
      <c r="C44" s="15" t="str">
        <f>IF(ISERROR(VLOOKUP($A44,'[1]Gesamt'!$A$4:$AG$251,3)),"",VLOOKUP($A44,'[1]Gesamt'!$A$4:$AG$251,3))</f>
        <v>Daniel</v>
      </c>
      <c r="D44" s="15" t="str">
        <f>IF(ISERROR(VLOOKUP($A44,'[1]Gesamt'!$A$4:$AG$251,29)),"",VLOOKUP($A44,'[1]Gesamt'!$A$4:$AG$251,29))</f>
        <v>Friedrichsfeld</v>
      </c>
      <c r="E44" s="3">
        <f>IF(ISERROR(VLOOKUP($A44,'[1]Gesamt'!$A$4:$AG$251,9)),"",VLOOKUP($A44,'[1]Gesamt'!$A$4:$AG$251,9))</f>
        <v>36.86</v>
      </c>
      <c r="F44" s="3">
        <f>IF(ISERROR(VLOOKUP($A44,'[1]Gesamt'!$A$4:$AG$251,10)),"",VLOOKUP($A44,'[1]Gesamt'!$A$4:$AG$251,10))</f>
        <v>37.79</v>
      </c>
      <c r="G44" s="3">
        <f>IF(ISERROR(VLOOKUP($A44,'[1]Gesamt'!$A$4:$AG$251,11)),"",VLOOKUP($A44,'[1]Gesamt'!$A$4:$AG$251,11))</f>
        <v>37.58</v>
      </c>
      <c r="H44" s="3">
        <f>IF(ISERROR(VLOOKUP($A44,'[1]Gesamt'!$A$4:$AG$251,12)),"",VLOOKUP($A44,'[1]Gesamt'!$A$4:$AG$251,12))</f>
        <v>37.82</v>
      </c>
      <c r="I44" s="3">
        <f>IF(ISERROR(VLOOKUP($A44,'[1]Gesamt'!$A$4:$AG$251,13)),"",VLOOKUP($A44,'[1]Gesamt'!$A$4:$AG$251,13))</f>
        <v>0</v>
      </c>
      <c r="J44" s="3">
        <f>IF(ISERROR(VLOOKUP($A44,'[1]Gesamt'!$A$4:$AG$251,14)),"",VLOOKUP($A44,'[1]Gesamt'!$A$4:$AG$251,14))</f>
        <v>150.05</v>
      </c>
      <c r="K44" s="16">
        <f>IF(OR(M44="",M44=99999),"",RANK(M44,M:M,1))</f>
        <v>41</v>
      </c>
      <c r="L44" s="4">
        <v>334</v>
      </c>
      <c r="M44" s="17">
        <f>IF(J44="","",ROUND(J44,2))</f>
        <v>150.05</v>
      </c>
    </row>
    <row r="45" spans="1:13" ht="12" customHeight="1">
      <c r="A45" s="15">
        <f>IF(AND('[1]Gesamt'!D174="x",'[1]Gesamt'!A174&lt;400,'[1]Gesamt'!F174="x"),'[1]Gesamt'!A174,"")</f>
        <v>372</v>
      </c>
      <c r="B45" s="15" t="str">
        <f>IF(ISERROR(VLOOKUP($A45,'[1]Gesamt'!$A$4:$AG$251,2)),"",VLOOKUP($A45,'[1]Gesamt'!$A$4:$AG$251,2))</f>
        <v>Schmitz</v>
      </c>
      <c r="C45" s="15" t="str">
        <f>IF(ISERROR(VLOOKUP($A45,'[1]Gesamt'!$A$4:$AG$251,3)),"",VLOOKUP($A45,'[1]Gesamt'!$A$4:$AG$251,3))</f>
        <v>Sabrina</v>
      </c>
      <c r="D45" s="15" t="str">
        <f>IF(ISERROR(VLOOKUP($A45,'[1]Gesamt'!$A$4:$AG$251,29)),"",VLOOKUP($A45,'[1]Gesamt'!$A$4:$AG$251,29))</f>
        <v>Viersen</v>
      </c>
      <c r="E45" s="3">
        <f>IF(ISERROR(VLOOKUP($A45,'[1]Gesamt'!$A$4:$AG$251,9)),"",VLOOKUP($A45,'[1]Gesamt'!$A$4:$AG$251,9))</f>
        <v>37.43</v>
      </c>
      <c r="F45" s="3">
        <f>IF(ISERROR(VLOOKUP($A45,'[1]Gesamt'!$A$4:$AG$251,10)),"",VLOOKUP($A45,'[1]Gesamt'!$A$4:$AG$251,10))</f>
        <v>37.59</v>
      </c>
      <c r="G45" s="3">
        <f>IF(ISERROR(VLOOKUP($A45,'[1]Gesamt'!$A$4:$AG$251,11)),"",VLOOKUP($A45,'[1]Gesamt'!$A$4:$AG$251,11))</f>
        <v>37.58</v>
      </c>
      <c r="H45" s="3">
        <f>IF(ISERROR(VLOOKUP($A45,'[1]Gesamt'!$A$4:$AG$251,12)),"",VLOOKUP($A45,'[1]Gesamt'!$A$4:$AG$251,12))</f>
        <v>37.68</v>
      </c>
      <c r="I45" s="3">
        <f>IF(ISERROR(VLOOKUP($A45,'[1]Gesamt'!$A$4:$AG$251,13)),"",VLOOKUP($A45,'[1]Gesamt'!$A$4:$AG$251,13))</f>
        <v>0</v>
      </c>
      <c r="J45" s="3">
        <f>IF(ISERROR(VLOOKUP($A45,'[1]Gesamt'!$A$4:$AG$251,14)),"",VLOOKUP($A45,'[1]Gesamt'!$A$4:$AG$251,14))</f>
        <v>150.28</v>
      </c>
      <c r="K45" s="16">
        <f>IF(OR(M45="",M45=99999),"",RANK(M45,M:M,1))</f>
        <v>42</v>
      </c>
      <c r="L45" s="4">
        <v>372</v>
      </c>
      <c r="M45" s="17">
        <f>IF(J45="","",ROUND(J45,2))</f>
        <v>150.28</v>
      </c>
    </row>
    <row r="46" spans="1:13" ht="12" customHeight="1">
      <c r="A46" s="15">
        <f>IF(AND('[1]Gesamt'!D184="x",'[1]Gesamt'!A184&lt;400,'[1]Gesamt'!F184="x"),'[1]Gesamt'!A184,"")</f>
        <v>382</v>
      </c>
      <c r="B46" s="15" t="str">
        <f>IF(ISERROR(VLOOKUP($A46,'[1]Gesamt'!$A$4:$AG$251,2)),"",VLOOKUP($A46,'[1]Gesamt'!$A$4:$AG$251,2))</f>
        <v>Blix</v>
      </c>
      <c r="C46" s="15" t="str">
        <f>IF(ISERROR(VLOOKUP($A46,'[1]Gesamt'!$A$4:$AG$251,3)),"",VLOOKUP($A46,'[1]Gesamt'!$A$4:$AG$251,3))</f>
        <v>Leonie</v>
      </c>
      <c r="D46" s="15" t="str">
        <f>IF(ISERROR(VLOOKUP($A46,'[1]Gesamt'!$A$4:$AG$251,29)),"",VLOOKUP($A46,'[1]Gesamt'!$A$4:$AG$251,29))</f>
        <v>Viersen</v>
      </c>
      <c r="E46" s="3">
        <f>IF(ISERROR(VLOOKUP($A46,'[1]Gesamt'!$A$4:$AG$251,9)),"",VLOOKUP($A46,'[1]Gesamt'!$A$4:$AG$251,9))</f>
        <v>38.25</v>
      </c>
      <c r="F46" s="3">
        <f>IF(ISERROR(VLOOKUP($A46,'[1]Gesamt'!$A$4:$AG$251,10)),"",VLOOKUP($A46,'[1]Gesamt'!$A$4:$AG$251,10))</f>
        <v>37.46</v>
      </c>
      <c r="G46" s="3">
        <f>IF(ISERROR(VLOOKUP($A46,'[1]Gesamt'!$A$4:$AG$251,11)),"",VLOOKUP($A46,'[1]Gesamt'!$A$4:$AG$251,11))</f>
        <v>37.87</v>
      </c>
      <c r="H46" s="3">
        <f>IF(ISERROR(VLOOKUP($A46,'[1]Gesamt'!$A$4:$AG$251,12)),"",VLOOKUP($A46,'[1]Gesamt'!$A$4:$AG$251,12))</f>
        <v>37.42</v>
      </c>
      <c r="I46" s="3">
        <f>IF(ISERROR(VLOOKUP($A46,'[1]Gesamt'!$A$4:$AG$251,13)),"",VLOOKUP($A46,'[1]Gesamt'!$A$4:$AG$251,13))</f>
        <v>0</v>
      </c>
      <c r="J46" s="3">
        <f>IF(ISERROR(VLOOKUP($A46,'[1]Gesamt'!$A$4:$AG$251,14)),"",VLOOKUP($A46,'[1]Gesamt'!$A$4:$AG$251,14))</f>
        <v>151</v>
      </c>
      <c r="K46" s="16">
        <f>IF(OR(M46="",M46=99999),"",RANK(M46,M:M,1))</f>
        <v>43</v>
      </c>
      <c r="L46" s="4">
        <v>382</v>
      </c>
      <c r="M46" s="17">
        <f>IF(J46="","",ROUND(J46,2))</f>
        <v>151</v>
      </c>
    </row>
    <row r="47" spans="1:13" ht="12" customHeight="1">
      <c r="A47" s="15">
        <f>IF(AND('[1]Gesamt'!D165="x",'[1]Gesamt'!A165&lt;400,'[1]Gesamt'!F165="x"),'[1]Gesamt'!A165,"")</f>
        <v>363</v>
      </c>
      <c r="B47" s="15" t="str">
        <f>IF(ISERROR(VLOOKUP($A47,'[1]Gesamt'!$A$4:$AG$251,2)),"",VLOOKUP($A47,'[1]Gesamt'!$A$4:$AG$251,2))</f>
        <v>Brüggemann</v>
      </c>
      <c r="C47" s="15" t="str">
        <f>IF(ISERROR(VLOOKUP($A47,'[1]Gesamt'!$A$4:$AG$251,3)),"",VLOOKUP($A47,'[1]Gesamt'!$A$4:$AG$251,3))</f>
        <v>Jenny</v>
      </c>
      <c r="D47" s="15" t="str">
        <f>IF(ISERROR(VLOOKUP($A47,'[1]Gesamt'!$A$4:$AG$251,29)),"",VLOOKUP($A47,'[1]Gesamt'!$A$4:$AG$251,29))</f>
        <v>Havixbeck</v>
      </c>
      <c r="E47" s="3">
        <f>IF(ISERROR(VLOOKUP($A47,'[1]Gesamt'!$A$4:$AG$251,9)),"",VLOOKUP($A47,'[1]Gesamt'!$A$4:$AG$251,9))</f>
        <v>37.46</v>
      </c>
      <c r="F47" s="3">
        <f>IF(ISERROR(VLOOKUP($A47,'[1]Gesamt'!$A$4:$AG$251,10)),"",VLOOKUP($A47,'[1]Gesamt'!$A$4:$AG$251,10))</f>
        <v>38.32</v>
      </c>
      <c r="G47" s="3">
        <f>IF(ISERROR(VLOOKUP($A47,'[1]Gesamt'!$A$4:$AG$251,11)),"",VLOOKUP($A47,'[1]Gesamt'!$A$4:$AG$251,11))</f>
        <v>37.96</v>
      </c>
      <c r="H47" s="3">
        <f>IF(ISERROR(VLOOKUP($A47,'[1]Gesamt'!$A$4:$AG$251,12)),"",VLOOKUP($A47,'[1]Gesamt'!$A$4:$AG$251,12))</f>
        <v>38.01</v>
      </c>
      <c r="I47" s="3">
        <f>IF(ISERROR(VLOOKUP($A47,'[1]Gesamt'!$A$4:$AG$251,13)),"",VLOOKUP($A47,'[1]Gesamt'!$A$4:$AG$251,13))</f>
        <v>0</v>
      </c>
      <c r="J47" s="3">
        <f>IF(ISERROR(VLOOKUP($A47,'[1]Gesamt'!$A$4:$AG$251,14)),"",VLOOKUP($A47,'[1]Gesamt'!$A$4:$AG$251,14))</f>
        <v>151.75</v>
      </c>
      <c r="K47" s="16">
        <f>IF(OR(M47="",M47=99999),"",RANK(M47,M:M,1))</f>
        <v>44</v>
      </c>
      <c r="L47" s="4">
        <v>363</v>
      </c>
      <c r="M47" s="17">
        <f>IF(J47="","",ROUND(J47,2))</f>
        <v>151.75</v>
      </c>
    </row>
    <row r="48" spans="1:13" ht="12" customHeight="1">
      <c r="A48" s="15">
        <f>IF(AND('[1]Gesamt'!D170="x",'[1]Gesamt'!A170&lt;400,'[1]Gesamt'!F170="x"),'[1]Gesamt'!A170,"")</f>
        <v>368</v>
      </c>
      <c r="B48" s="15" t="str">
        <f>IF(ISERROR(VLOOKUP($A48,'[1]Gesamt'!$A$4:$AG$251,2)),"",VLOOKUP($A48,'[1]Gesamt'!$A$4:$AG$251,2))</f>
        <v>Ricker</v>
      </c>
      <c r="C48" s="15" t="str">
        <f>IF(ISERROR(VLOOKUP($A48,'[1]Gesamt'!$A$4:$AG$251,3)),"",VLOOKUP($A48,'[1]Gesamt'!$A$4:$AG$251,3))</f>
        <v>Oliver</v>
      </c>
      <c r="D48" s="15" t="str">
        <f>IF(ISERROR(VLOOKUP($A48,'[1]Gesamt'!$A$4:$AG$251,29)),"",VLOOKUP($A48,'[1]Gesamt'!$A$4:$AG$251,29))</f>
        <v>Havixbeck</v>
      </c>
      <c r="E48" s="3">
        <f>IF(ISERROR(VLOOKUP($A48,'[1]Gesamt'!$A$4:$AG$251,9)),"",VLOOKUP($A48,'[1]Gesamt'!$A$4:$AG$251,9))</f>
        <v>38.06</v>
      </c>
      <c r="F48" s="3">
        <f>IF(ISERROR(VLOOKUP($A48,'[1]Gesamt'!$A$4:$AG$251,10)),"",VLOOKUP($A48,'[1]Gesamt'!$A$4:$AG$251,10))</f>
        <v>37.95</v>
      </c>
      <c r="G48" s="3">
        <f>IF(ISERROR(VLOOKUP($A48,'[1]Gesamt'!$A$4:$AG$251,11)),"",VLOOKUP($A48,'[1]Gesamt'!$A$4:$AG$251,11))</f>
        <v>37.95</v>
      </c>
      <c r="H48" s="3">
        <f>IF(ISERROR(VLOOKUP($A48,'[1]Gesamt'!$A$4:$AG$251,12)),"",VLOOKUP($A48,'[1]Gesamt'!$A$4:$AG$251,12))</f>
        <v>38.28</v>
      </c>
      <c r="I48" s="3">
        <f>IF(ISERROR(VLOOKUP($A48,'[1]Gesamt'!$A$4:$AG$251,13)),"",VLOOKUP($A48,'[1]Gesamt'!$A$4:$AG$251,13))</f>
        <v>0</v>
      </c>
      <c r="J48" s="3">
        <f>IF(ISERROR(VLOOKUP($A48,'[1]Gesamt'!$A$4:$AG$251,14)),"",VLOOKUP($A48,'[1]Gesamt'!$A$4:$AG$251,14))</f>
        <v>152.24</v>
      </c>
      <c r="K48" s="16">
        <f>IF(OR(M48="",M48=99999),"",RANK(M48,M:M,1))</f>
        <v>45</v>
      </c>
      <c r="L48" s="4">
        <v>368</v>
      </c>
      <c r="M48" s="17">
        <f>IF(J48="","",ROUND(J48,2))</f>
        <v>152.24</v>
      </c>
    </row>
    <row r="49" spans="1:13" ht="12" customHeight="1">
      <c r="A49" s="15">
        <f>IF(AND('[1]Gesamt'!D142="x",'[1]Gesamt'!A142&lt;400,'[1]Gesamt'!F142="x"),'[1]Gesamt'!A142,"")</f>
        <v>340</v>
      </c>
      <c r="B49" s="15" t="str">
        <f>IF(ISERROR(VLOOKUP($A49,'[1]Gesamt'!$A$4:$AG$251,2)),"",VLOOKUP($A49,'[1]Gesamt'!$A$4:$AG$251,2))</f>
        <v>Sippekamp</v>
      </c>
      <c r="C49" s="15" t="str">
        <f>IF(ISERROR(VLOOKUP($A49,'[1]Gesamt'!$A$4:$AG$251,3)),"",VLOOKUP($A49,'[1]Gesamt'!$A$4:$AG$251,3))</f>
        <v>Marco</v>
      </c>
      <c r="D49" s="15" t="str">
        <f>IF(ISERROR(VLOOKUP($A49,'[1]Gesamt'!$A$4:$AG$251,29)),"",VLOOKUP($A49,'[1]Gesamt'!$A$4:$AG$251,29))</f>
        <v>Friedrichsfeld</v>
      </c>
      <c r="E49" s="3">
        <f>IF(ISERROR(VLOOKUP($A49,'[1]Gesamt'!$A$4:$AG$251,9)),"",VLOOKUP($A49,'[1]Gesamt'!$A$4:$AG$251,9))</f>
        <v>37.69</v>
      </c>
      <c r="F49" s="3">
        <f>IF(ISERROR(VLOOKUP($A49,'[1]Gesamt'!$A$4:$AG$251,10)),"",VLOOKUP($A49,'[1]Gesamt'!$A$4:$AG$251,10))</f>
        <v>37.97</v>
      </c>
      <c r="G49" s="3">
        <f>IF(ISERROR(VLOOKUP($A49,'[1]Gesamt'!$A$4:$AG$251,11)),"",VLOOKUP($A49,'[1]Gesamt'!$A$4:$AG$251,11))</f>
        <v>38.5</v>
      </c>
      <c r="H49" s="3">
        <f>IF(ISERROR(VLOOKUP($A49,'[1]Gesamt'!$A$4:$AG$251,12)),"",VLOOKUP($A49,'[1]Gesamt'!$A$4:$AG$251,12))</f>
        <v>38.17</v>
      </c>
      <c r="I49" s="3">
        <f>IF(ISERROR(VLOOKUP($A49,'[1]Gesamt'!$A$4:$AG$251,13)),"",VLOOKUP($A49,'[1]Gesamt'!$A$4:$AG$251,13))</f>
        <v>0</v>
      </c>
      <c r="J49" s="3">
        <f>IF(ISERROR(VLOOKUP($A49,'[1]Gesamt'!$A$4:$AG$251,14)),"",VLOOKUP($A49,'[1]Gesamt'!$A$4:$AG$251,14))</f>
        <v>152.32999999999998</v>
      </c>
      <c r="K49" s="16">
        <f>IF(OR(M49="",M49=99999),"",RANK(M49,M:M,1))</f>
        <v>46</v>
      </c>
      <c r="L49" s="4">
        <v>340</v>
      </c>
      <c r="M49" s="17">
        <f>IF(J49="","",ROUND(J49,2))</f>
        <v>152.33</v>
      </c>
    </row>
    <row r="50" spans="1:13" ht="12" customHeight="1">
      <c r="A50" s="15">
        <f>IF(AND('[1]Gesamt'!D179="x",'[1]Gesamt'!A179&lt;400,'[1]Gesamt'!F179="x"),'[1]Gesamt'!A179,"")</f>
        <v>377</v>
      </c>
      <c r="B50" s="15" t="str">
        <f>IF(ISERROR(VLOOKUP($A50,'[1]Gesamt'!$A$4:$AG$251,2)),"",VLOOKUP($A50,'[1]Gesamt'!$A$4:$AG$251,2))</f>
        <v>Eckert</v>
      </c>
      <c r="C50" s="15" t="str">
        <f>IF(ISERROR(VLOOKUP($A50,'[1]Gesamt'!$A$4:$AG$251,3)),"",VLOOKUP($A50,'[1]Gesamt'!$A$4:$AG$251,3))</f>
        <v>Kevin</v>
      </c>
      <c r="D50" s="15" t="str">
        <f>IF(ISERROR(VLOOKUP($A50,'[1]Gesamt'!$A$4:$AG$251,29)),"",VLOOKUP($A50,'[1]Gesamt'!$A$4:$AG$251,29))</f>
        <v>Overath</v>
      </c>
      <c r="E50" s="3">
        <f>IF(ISERROR(VLOOKUP($A50,'[1]Gesamt'!$A$4:$AG$251,9)),"",VLOOKUP($A50,'[1]Gesamt'!$A$4:$AG$251,9))</f>
        <v>59.99</v>
      </c>
      <c r="F50" s="3">
        <f>IF(ISERROR(VLOOKUP($A50,'[1]Gesamt'!$A$4:$AG$251,10)),"",VLOOKUP($A50,'[1]Gesamt'!$A$4:$AG$251,10))</f>
        <v>38.04</v>
      </c>
      <c r="G50" s="3">
        <f>IF(ISERROR(VLOOKUP($A50,'[1]Gesamt'!$A$4:$AG$251,11)),"",VLOOKUP($A50,'[1]Gesamt'!$A$4:$AG$251,11))</f>
        <v>37.75</v>
      </c>
      <c r="H50" s="3">
        <f>IF(ISERROR(VLOOKUP($A50,'[1]Gesamt'!$A$4:$AG$251,12)),"",VLOOKUP($A50,'[1]Gesamt'!$A$4:$AG$251,12))</f>
        <v>38</v>
      </c>
      <c r="I50" s="3">
        <f>IF(ISERROR(VLOOKUP($A50,'[1]Gesamt'!$A$4:$AG$251,13)),"",VLOOKUP($A50,'[1]Gesamt'!$A$4:$AG$251,13))</f>
        <v>0</v>
      </c>
      <c r="J50" s="3">
        <f>IF(ISERROR(VLOOKUP($A50,'[1]Gesamt'!$A$4:$AG$251,14)),"",VLOOKUP($A50,'[1]Gesamt'!$A$4:$AG$251,14))</f>
        <v>173.78</v>
      </c>
      <c r="K50" s="16">
        <f>IF(OR(M50="",M50=99999),"",RANK(M50,M:M,1))</f>
        <v>47</v>
      </c>
      <c r="L50" s="4">
        <v>377</v>
      </c>
      <c r="M50" s="17">
        <f>IF(J50="","",ROUND(J50,2))</f>
        <v>173.78</v>
      </c>
    </row>
    <row r="51" spans="1:13" ht="12" customHeight="1">
      <c r="A51" s="15">
        <f>IF(AND('[1]Gesamt'!D148="x",'[1]Gesamt'!A148&lt;400,'[1]Gesamt'!F148="x"),'[1]Gesamt'!A148,"")</f>
        <v>346</v>
      </c>
      <c r="B51" s="15" t="str">
        <f>IF(ISERROR(VLOOKUP($A51,'[1]Gesamt'!$A$4:$AG$251,2)),"",VLOOKUP($A51,'[1]Gesamt'!$A$4:$AG$251,2))</f>
        <v>Mountain</v>
      </c>
      <c r="C51" s="15" t="str">
        <f>IF(ISERROR(VLOOKUP($A51,'[1]Gesamt'!$A$4:$AG$251,3)),"",VLOOKUP($A51,'[1]Gesamt'!$A$4:$AG$251,3))</f>
        <v>Angelique</v>
      </c>
      <c r="D51" s="15" t="str">
        <f>IF(ISERROR(VLOOKUP($A51,'[1]Gesamt'!$A$4:$AG$251,29)),"",VLOOKUP($A51,'[1]Gesamt'!$A$4:$AG$251,29))</f>
        <v>Schledehausen</v>
      </c>
      <c r="E51" s="3">
        <f>IF(ISERROR(VLOOKUP($A51,'[1]Gesamt'!$A$4:$AG$251,9)),"",VLOOKUP($A51,'[1]Gesamt'!$A$4:$AG$251,9))</f>
        <v>37.5</v>
      </c>
      <c r="F51" s="3">
        <f>IF(ISERROR(VLOOKUP($A51,'[1]Gesamt'!$A$4:$AG$251,10)),"",VLOOKUP($A51,'[1]Gesamt'!$A$4:$AG$251,10))</f>
        <v>37.78</v>
      </c>
      <c r="G51" s="3">
        <f>IF(ISERROR(VLOOKUP($A51,'[1]Gesamt'!$A$4:$AG$251,11)),"",VLOOKUP($A51,'[1]Gesamt'!$A$4:$AG$251,11))</f>
        <v>59.99</v>
      </c>
      <c r="H51" s="3">
        <f>IF(ISERROR(VLOOKUP($A51,'[1]Gesamt'!$A$4:$AG$251,12)),"",VLOOKUP($A51,'[1]Gesamt'!$A$4:$AG$251,12))</f>
        <v>59.99</v>
      </c>
      <c r="I51" s="3">
        <f>IF(ISERROR(VLOOKUP($A51,'[1]Gesamt'!$A$4:$AG$251,13)),"",VLOOKUP($A51,'[1]Gesamt'!$A$4:$AG$251,13))</f>
        <v>0</v>
      </c>
      <c r="J51" s="3">
        <f>IF(ISERROR(VLOOKUP($A51,'[1]Gesamt'!$A$4:$AG$251,14)),"",VLOOKUP($A51,'[1]Gesamt'!$A$4:$AG$251,14))</f>
        <v>195.26000000000002</v>
      </c>
      <c r="K51" s="16">
        <f>IF(OR(M51="",M51=99999),"",RANK(M51,M:M,1))</f>
        <v>48</v>
      </c>
      <c r="L51" s="4">
        <v>346</v>
      </c>
      <c r="M51" s="17">
        <f>IF(J51="","",ROUND(J51,2))</f>
        <v>195.26</v>
      </c>
    </row>
    <row r="52" spans="1:13" ht="12" customHeight="1">
      <c r="A52" s="15">
        <f>IF(AND('[1]Gesamt'!D138="x",'[1]Gesamt'!A138&lt;400,'[1]Gesamt'!F138="x"),'[1]Gesamt'!A138,"")</f>
        <v>336</v>
      </c>
      <c r="B52" s="15" t="str">
        <f>IF(ISERROR(VLOOKUP($A52,'[1]Gesamt'!$A$4:$AG$251,2)),"",VLOOKUP($A52,'[1]Gesamt'!$A$4:$AG$251,2))</f>
        <v>Wolters</v>
      </c>
      <c r="C52" s="15" t="str">
        <f>IF(ISERROR(VLOOKUP($A52,'[1]Gesamt'!$A$4:$AG$251,3)),"",VLOOKUP($A52,'[1]Gesamt'!$A$4:$AG$251,3))</f>
        <v>Philipp</v>
      </c>
      <c r="D52" s="15" t="str">
        <f>IF(ISERROR(VLOOKUP($A52,'[1]Gesamt'!$A$4:$AG$251,29)),"",VLOOKUP($A52,'[1]Gesamt'!$A$4:$AG$251,29))</f>
        <v>Kerpen</v>
      </c>
      <c r="E52" s="3">
        <f>IF(ISERROR(VLOOKUP($A52,'[1]Gesamt'!$A$4:$AG$251,9)),"",VLOOKUP($A52,'[1]Gesamt'!$A$4:$AG$251,9))</f>
        <v>37.76</v>
      </c>
      <c r="F52" s="3">
        <f>IF(ISERROR(VLOOKUP($A52,'[1]Gesamt'!$A$4:$AG$251,10)),"",VLOOKUP($A52,'[1]Gesamt'!$A$4:$AG$251,10))</f>
        <v>37.57</v>
      </c>
      <c r="G52" s="3">
        <f>IF(ISERROR(VLOOKUP($A52,'[1]Gesamt'!$A$4:$AG$251,11)),"",VLOOKUP($A52,'[1]Gesamt'!$A$4:$AG$251,11))</f>
        <v>59.99</v>
      </c>
      <c r="H52" s="3">
        <f>IF(ISERROR(VLOOKUP($A52,'[1]Gesamt'!$A$4:$AG$251,12)),"",VLOOKUP($A52,'[1]Gesamt'!$A$4:$AG$251,12))</f>
        <v>59.99</v>
      </c>
      <c r="I52" s="3">
        <f>IF(ISERROR(VLOOKUP($A52,'[1]Gesamt'!$A$4:$AG$251,13)),"",VLOOKUP($A52,'[1]Gesamt'!$A$4:$AG$251,13))</f>
        <v>0</v>
      </c>
      <c r="J52" s="3">
        <f>IF(ISERROR(VLOOKUP($A52,'[1]Gesamt'!$A$4:$AG$251,14)),"",VLOOKUP($A52,'[1]Gesamt'!$A$4:$AG$251,14))</f>
        <v>195.31</v>
      </c>
      <c r="K52" s="16">
        <f>IF(OR(M52="",M52=99999),"",RANK(M52,M:M,1))</f>
        <v>49</v>
      </c>
      <c r="L52" s="4">
        <v>336</v>
      </c>
      <c r="M52" s="17">
        <f>IF(J52="","",ROUND(J52,2))</f>
        <v>195.31</v>
      </c>
    </row>
  </sheetData>
  <sheetProtection/>
  <mergeCells count="1">
    <mergeCell ref="C2:D2"/>
  </mergeCells>
  <printOptions gridLines="1"/>
  <pageMargins left="0.31496062992125984" right="0.3937007874015748" top="0.6299212598425197" bottom="0.984251968503937" header="0.2362204724409449" footer="0.5118110236220472"/>
  <pageSetup horizontalDpi="600" verticalDpi="600" orientation="landscape" pageOrder="overThenDown" paperSize="9" scale="103" r:id="rId1"/>
  <headerFooter alignWithMargins="0">
    <oddHeader>&amp;C&amp;"Arial,Fett"&amp;20 25. Viersener Seifenkistenrennen</oddHeader>
    <oddFooter>&amp;LSeifenkistenverein Viersen 84 e.V.&amp;C&amp;P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Viersener Seifenkistenrennen vom 30.06.1996</dc:title>
  <dc:subject>siehe Titel</dc:subject>
  <dc:creator>Frank Pütz</dc:creator>
  <cp:keywords/>
  <dc:description/>
  <cp:lastModifiedBy>Rosenkranz</cp:lastModifiedBy>
  <cp:lastPrinted>2008-05-04T15:57:25Z</cp:lastPrinted>
  <dcterms:created xsi:type="dcterms:W3CDTF">1999-08-05T06:06:03Z</dcterms:created>
  <dcterms:modified xsi:type="dcterms:W3CDTF">2008-05-04T19:53:10Z</dcterms:modified>
  <cp:category/>
  <cp:version/>
  <cp:contentType/>
  <cp:contentStatus/>
</cp:coreProperties>
</file>